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CMBD\_CMBD\Informe ICTUS-2016_2021\"/>
    </mc:Choice>
  </mc:AlternateContent>
  <bookViews>
    <workbookView showHorizontalScroll="0" showVerticalScroll="0" showSheetTabs="0" xWindow="0" yWindow="0" windowWidth="19200" windowHeight="10995" tabRatio="917" firstSheet="5" activeTab="1"/>
  </bookViews>
  <sheets>
    <sheet name="Poblaciones" sheetId="66" state="hidden" r:id="rId1"/>
    <sheet name="ÍNDICE" sheetId="14" r:id="rId2"/>
    <sheet name="ÍNDICE ISQ" sheetId="44" r:id="rId3"/>
    <sheet name="PCV" sheetId="37" r:id="rId4"/>
    <sheet name="AIT" sheetId="40" r:id="rId5"/>
    <sheet name="IHEM" sheetId="94" r:id="rId6"/>
    <sheet name="ISQ" sheetId="95" r:id="rId7"/>
    <sheet name="01" sheetId="85" r:id="rId8"/>
    <sheet name="02" sheetId="86" r:id="rId9"/>
    <sheet name="03" sheetId="87" r:id="rId10"/>
    <sheet name="04" sheetId="88" r:id="rId11"/>
    <sheet name="05" sheetId="89" r:id="rId12"/>
    <sheet name="06" sheetId="90" r:id="rId13"/>
    <sheet name="07" sheetId="91" r:id="rId14"/>
    <sheet name="08" sheetId="92" r:id="rId15"/>
    <sheet name="09" sheetId="93" r:id="rId16"/>
    <sheet name="HVA" sheetId="74" r:id="rId17"/>
    <sheet name="CHC" sheetId="75" r:id="rId18"/>
    <sheet name="HRM" sheetId="76" r:id="rId19"/>
    <sheet name="HCN" sheetId="77" r:id="rId20"/>
    <sheet name="HVC" sheetId="78" r:id="rId21"/>
    <sheet name="HMM" sheetId="79" r:id="rId22"/>
    <sheet name="HRS" sheetId="80" r:id="rId23"/>
    <sheet name="HLA" sheetId="81" r:id="rId24"/>
    <sheet name="HLG" sheetId="82" r:id="rId25"/>
    <sheet name="CON" sheetId="83" r:id="rId26"/>
    <sheet name="HR" sheetId="84" r:id="rId27"/>
    <sheet name="Métodos" sheetId="72" r:id="rId28"/>
  </sheets>
  <definedNames>
    <definedName name="_xlnm.Print_Area" localSheetId="7">'01'!$A$1:$V$32</definedName>
    <definedName name="_xlnm.Print_Area" localSheetId="8">'02'!$A$1:$V$36</definedName>
    <definedName name="_xlnm.Print_Area" localSheetId="9">'03'!$A$1:$V$36</definedName>
    <definedName name="_xlnm.Print_Area" localSheetId="10">'04'!$A$1:$V$31</definedName>
    <definedName name="_xlnm.Print_Area" localSheetId="11">'05'!$A$1:$V$31</definedName>
    <definedName name="_xlnm.Print_Area" localSheetId="13">'07'!$A$1:$V$31</definedName>
    <definedName name="_xlnm.Print_Area" localSheetId="14">'08'!$A$1:$V$31</definedName>
    <definedName name="_xlnm.Print_Area" localSheetId="15">'09'!$A$1:$V$32</definedName>
    <definedName name="_xlnm.Print_Area" localSheetId="4">AIT!$A$1:$T$34</definedName>
    <definedName name="_xlnm.Print_Area" localSheetId="17">CHC!$A$1:$V$32</definedName>
    <definedName name="_xlnm.Print_Area" localSheetId="25">CON!$A$1:$V$31</definedName>
    <definedName name="_xlnm.Print_Area" localSheetId="19">HCN!$A$1:$V$33</definedName>
    <definedName name="_xlnm.Print_Area" localSheetId="23">HLA!$A$1:$V$33</definedName>
    <definedName name="_xlnm.Print_Area" localSheetId="24">HLG!$A$1:$V$31</definedName>
    <definedName name="_xlnm.Print_Area" localSheetId="21">HMM!$A$1:$V$34</definedName>
    <definedName name="_xlnm.Print_Area" localSheetId="26">HR!$A$1:$V$26</definedName>
    <definedName name="_xlnm.Print_Area" localSheetId="18">HRM!$A$1:$V$33</definedName>
    <definedName name="_xlnm.Print_Area" localSheetId="22">HRS!$A$1:$V$33</definedName>
    <definedName name="_xlnm.Print_Area" localSheetId="16">HVA!$A$1:$V$32</definedName>
    <definedName name="_xlnm.Print_Area" localSheetId="20">HVC!$A$1:$V$32</definedName>
    <definedName name="_xlnm.Print_Area" localSheetId="5">IHEM!$A$1:$T$33</definedName>
    <definedName name="_xlnm.Print_Area" localSheetId="1">ÍNDICE!$A$1:$F$31</definedName>
    <definedName name="_xlnm.Print_Area" localSheetId="2">'ÍNDICE ISQ'!$A$1:$F$30</definedName>
    <definedName name="_xlnm.Print_Area" localSheetId="6">ISQ!$A$1:$T$39</definedName>
    <definedName name="_xlnm.Print_Area" localSheetId="3">PCV!$A$1:$V$27</definedName>
  </definedNames>
  <calcPr calcId="152511"/>
</workbook>
</file>

<file path=xl/calcChain.xml><?xml version="1.0" encoding="utf-8"?>
<calcChain xmlns="http://schemas.openxmlformats.org/spreadsheetml/2006/main">
  <c r="AB63" i="83" l="1"/>
  <c r="AA63" i="83"/>
  <c r="Z63" i="83"/>
  <c r="V63" i="83"/>
  <c r="U63" i="83"/>
  <c r="T63" i="83"/>
  <c r="AE61" i="83"/>
  <c r="AE62" i="83" s="1"/>
  <c r="AD61" i="83"/>
  <c r="AD62" i="83" s="1"/>
  <c r="AC61" i="83"/>
  <c r="AC62" i="83" s="1"/>
  <c r="AB61" i="83"/>
  <c r="AB62" i="83" s="1"/>
  <c r="AA61" i="83"/>
  <c r="AA62" i="83" s="1"/>
  <c r="Z61" i="83"/>
  <c r="Z62" i="83" s="1"/>
  <c r="Y61" i="83"/>
  <c r="Y62" i="83" s="1"/>
  <c r="X61" i="83"/>
  <c r="X62" i="83" s="1"/>
  <c r="W61" i="83"/>
  <c r="W62" i="83" s="1"/>
  <c r="V61" i="83"/>
  <c r="V62" i="83" s="1"/>
  <c r="U61" i="83"/>
  <c r="U62" i="83" s="1"/>
  <c r="T61" i="83"/>
  <c r="T62" i="83" s="1"/>
  <c r="L56" i="83"/>
  <c r="K56" i="83"/>
  <c r="J56" i="83"/>
  <c r="L54" i="83"/>
  <c r="K54" i="83"/>
  <c r="J54" i="83"/>
  <c r="F54" i="83"/>
  <c r="E54" i="83"/>
  <c r="D54" i="83"/>
  <c r="L51" i="83"/>
  <c r="K51" i="83"/>
  <c r="J51" i="83"/>
  <c r="F51" i="83"/>
  <c r="E51" i="83"/>
  <c r="D51" i="83"/>
  <c r="O48" i="83"/>
  <c r="N48" i="83"/>
  <c r="M48" i="83"/>
  <c r="L48" i="83"/>
  <c r="K48" i="83"/>
  <c r="J48" i="83"/>
  <c r="I48" i="83"/>
  <c r="H48" i="83"/>
  <c r="G48" i="83"/>
  <c r="F48" i="83"/>
  <c r="E48" i="83"/>
  <c r="D48" i="83"/>
  <c r="O47" i="83"/>
  <c r="N47" i="83"/>
  <c r="M47" i="83"/>
  <c r="L47" i="83"/>
  <c r="K47" i="83"/>
  <c r="J47" i="83"/>
  <c r="I47" i="83"/>
  <c r="H47" i="83"/>
  <c r="G47" i="83"/>
  <c r="F47" i="83"/>
  <c r="E47" i="83"/>
  <c r="D47" i="83"/>
  <c r="D57" i="83" s="1"/>
  <c r="P46" i="83"/>
  <c r="Q45" i="83"/>
  <c r="P45" i="83"/>
  <c r="V44" i="83"/>
  <c r="U44" i="83"/>
  <c r="T44" i="83"/>
  <c r="Y43" i="83"/>
  <c r="X43" i="83"/>
  <c r="W43" i="83"/>
  <c r="V43" i="83"/>
  <c r="U43" i="83"/>
  <c r="T43" i="83"/>
  <c r="Q43" i="83"/>
  <c r="Q42" i="83"/>
  <c r="L82" i="83"/>
  <c r="F82" i="83"/>
  <c r="M79" i="83"/>
  <c r="L79" i="83"/>
  <c r="K79" i="83"/>
  <c r="F79" i="83"/>
  <c r="E79" i="83"/>
  <c r="D79" i="83"/>
  <c r="L76" i="83"/>
  <c r="K76" i="83"/>
  <c r="J76" i="83"/>
  <c r="F76" i="83"/>
  <c r="E76" i="83"/>
  <c r="D76" i="83"/>
  <c r="L74" i="83"/>
  <c r="K74" i="83"/>
  <c r="J74" i="83"/>
  <c r="F74" i="83"/>
  <c r="O69" i="83"/>
  <c r="O78" i="83" s="1"/>
  <c r="N69" i="83"/>
  <c r="N78" i="83" s="1"/>
  <c r="M69" i="83"/>
  <c r="M78" i="83" s="1"/>
  <c r="L69" i="83"/>
  <c r="L78" i="83" s="1"/>
  <c r="K69" i="83"/>
  <c r="K78" i="83" s="1"/>
  <c r="J69" i="83"/>
  <c r="J78" i="83" s="1"/>
  <c r="I69" i="83"/>
  <c r="H69" i="83"/>
  <c r="G69" i="83"/>
  <c r="F69" i="83"/>
  <c r="E69" i="83"/>
  <c r="D69" i="83"/>
  <c r="O68" i="83"/>
  <c r="O75" i="83" s="1"/>
  <c r="N68" i="83"/>
  <c r="N75" i="83" s="1"/>
  <c r="M68" i="83"/>
  <c r="M75" i="83" s="1"/>
  <c r="L68" i="83"/>
  <c r="L75" i="83" s="1"/>
  <c r="K68" i="83"/>
  <c r="K75" i="83" s="1"/>
  <c r="J68" i="83"/>
  <c r="J75" i="83" s="1"/>
  <c r="I68" i="83"/>
  <c r="H68" i="83"/>
  <c r="G68" i="83"/>
  <c r="F68" i="83"/>
  <c r="E68" i="83"/>
  <c r="D68" i="83"/>
  <c r="O67" i="83"/>
  <c r="N67" i="83"/>
  <c r="N81" i="83" s="1"/>
  <c r="M67" i="83"/>
  <c r="M81" i="83" s="1"/>
  <c r="L67" i="83"/>
  <c r="L81" i="83" s="1"/>
  <c r="K67" i="83"/>
  <c r="K81" i="83" s="1"/>
  <c r="J67" i="83"/>
  <c r="J81" i="83" s="1"/>
  <c r="I67" i="83"/>
  <c r="H67" i="83"/>
  <c r="G67" i="83"/>
  <c r="F67" i="83"/>
  <c r="E67" i="83"/>
  <c r="D67" i="83"/>
  <c r="O66" i="83"/>
  <c r="N66" i="83"/>
  <c r="M66" i="83"/>
  <c r="M72" i="83" s="1"/>
  <c r="L66" i="83"/>
  <c r="L72" i="83" s="1"/>
  <c r="K66" i="83"/>
  <c r="J66" i="83"/>
  <c r="I66" i="83"/>
  <c r="H66" i="83"/>
  <c r="G66" i="83"/>
  <c r="F66" i="83"/>
  <c r="E66" i="83"/>
  <c r="D66" i="83"/>
  <c r="E75" i="83" l="1"/>
  <c r="M57" i="83"/>
  <c r="F75" i="83"/>
  <c r="J57" i="83"/>
  <c r="I75" i="83"/>
  <c r="H75" i="83"/>
  <c r="I44" i="83"/>
  <c r="E78" i="83"/>
  <c r="J44" i="83"/>
  <c r="J50" i="83" s="1"/>
  <c r="F70" i="83"/>
  <c r="F78" i="83"/>
  <c r="F80" i="83" s="1"/>
  <c r="E72" i="83"/>
  <c r="G57" i="83"/>
  <c r="L70" i="83"/>
  <c r="L83" i="83" s="1"/>
  <c r="G81" i="83"/>
  <c r="G78" i="83"/>
  <c r="Q68" i="83"/>
  <c r="I78" i="83"/>
  <c r="H78" i="83"/>
  <c r="I72" i="83"/>
  <c r="H71" i="83"/>
  <c r="D78" i="83"/>
  <c r="L80" i="83"/>
  <c r="P47" i="83"/>
  <c r="M58" i="83"/>
  <c r="G58" i="83"/>
  <c r="D58" i="83"/>
  <c r="J58" i="83"/>
  <c r="N71" i="83"/>
  <c r="K44" i="83"/>
  <c r="D81" i="83"/>
  <c r="E70" i="83"/>
  <c r="D71" i="83"/>
  <c r="E44" i="83"/>
  <c r="I81" i="83"/>
  <c r="D70" i="83"/>
  <c r="F71" i="83"/>
  <c r="K70" i="83"/>
  <c r="K83" i="83" s="1"/>
  <c r="H81" i="83"/>
  <c r="H83" i="83" s="1"/>
  <c r="G71" i="83"/>
  <c r="N70" i="83"/>
  <c r="N80" i="83" s="1"/>
  <c r="O70" i="83"/>
  <c r="O77" i="83" s="1"/>
  <c r="F77" i="83"/>
  <c r="G44" i="83"/>
  <c r="I71" i="83"/>
  <c r="K72" i="83"/>
  <c r="L44" i="83"/>
  <c r="H72" i="83"/>
  <c r="N72" i="83"/>
  <c r="M44" i="83"/>
  <c r="O72" i="83"/>
  <c r="N44" i="83"/>
  <c r="O44" i="83"/>
  <c r="O49" i="83" s="1"/>
  <c r="J49" i="83"/>
  <c r="D44" i="83"/>
  <c r="D49" i="83" s="1"/>
  <c r="D50" i="83" s="1"/>
  <c r="D52" i="83" s="1"/>
  <c r="F44" i="83"/>
  <c r="E71" i="83"/>
  <c r="H44" i="83"/>
  <c r="J52" i="83"/>
  <c r="I49" i="83"/>
  <c r="I50" i="83" s="1"/>
  <c r="I52" i="83" s="1"/>
  <c r="G70" i="83"/>
  <c r="G83" i="83" s="1"/>
  <c r="J71" i="83"/>
  <c r="D75" i="83"/>
  <c r="H70" i="83"/>
  <c r="K71" i="83"/>
  <c r="O81" i="83"/>
  <c r="I70" i="83"/>
  <c r="L71" i="83"/>
  <c r="L73" i="83" s="1"/>
  <c r="Q67" i="83"/>
  <c r="J70" i="83"/>
  <c r="J83" i="83" s="1"/>
  <c r="M71" i="83"/>
  <c r="M73" i="83" s="1"/>
  <c r="G75" i="83"/>
  <c r="O71" i="83"/>
  <c r="Q66" i="83"/>
  <c r="M70" i="83"/>
  <c r="M77" i="83" s="1"/>
  <c r="D72" i="83"/>
  <c r="E81" i="83"/>
  <c r="F72" i="83"/>
  <c r="F81" i="83"/>
  <c r="F83" i="83" s="1"/>
  <c r="G72" i="83"/>
  <c r="J72" i="83"/>
  <c r="H416" i="83"/>
  <c r="D415" i="83"/>
  <c r="I414" i="83"/>
  <c r="I417" i="83" s="1"/>
  <c r="H414" i="83"/>
  <c r="H417" i="83" s="1"/>
  <c r="G414" i="83"/>
  <c r="G416" i="83" s="1"/>
  <c r="F414" i="83"/>
  <c r="F416" i="83" s="1"/>
  <c r="E414" i="83"/>
  <c r="D414" i="83"/>
  <c r="D416" i="83" s="1"/>
  <c r="Q413" i="83"/>
  <c r="Q412" i="83"/>
  <c r="Q411" i="83"/>
  <c r="Q410" i="83"/>
  <c r="Q409" i="83"/>
  <c r="L399" i="83"/>
  <c r="K399" i="83"/>
  <c r="J399" i="83"/>
  <c r="F399" i="83"/>
  <c r="E399" i="83"/>
  <c r="D399" i="83"/>
  <c r="O397" i="83"/>
  <c r="N397" i="83"/>
  <c r="M397" i="83"/>
  <c r="L397" i="83"/>
  <c r="K397" i="83"/>
  <c r="J397" i="83"/>
  <c r="I397" i="83"/>
  <c r="H397" i="83"/>
  <c r="G397" i="83"/>
  <c r="F397" i="83"/>
  <c r="E397" i="83"/>
  <c r="D397" i="83"/>
  <c r="O396" i="83"/>
  <c r="O398" i="83" s="1"/>
  <c r="N396" i="83"/>
  <c r="M396" i="83"/>
  <c r="L396" i="83"/>
  <c r="L398" i="83" s="1"/>
  <c r="K396" i="83"/>
  <c r="J396" i="83"/>
  <c r="I396" i="83"/>
  <c r="H396" i="83"/>
  <c r="G396" i="83"/>
  <c r="G398" i="83" s="1"/>
  <c r="F396" i="83"/>
  <c r="E396" i="83"/>
  <c r="D396" i="83"/>
  <c r="D398" i="83" s="1"/>
  <c r="Q394" i="83"/>
  <c r="Q393" i="83"/>
  <c r="L384" i="83"/>
  <c r="K384" i="83"/>
  <c r="J384" i="83"/>
  <c r="F384" i="83"/>
  <c r="E384" i="83"/>
  <c r="D384" i="83"/>
  <c r="O382" i="83"/>
  <c r="N382" i="83"/>
  <c r="N383" i="83" s="1"/>
  <c r="AD32" i="83" s="1"/>
  <c r="M382" i="83"/>
  <c r="M386" i="83" s="1"/>
  <c r="L382" i="83"/>
  <c r="K382" i="83"/>
  <c r="J382" i="83"/>
  <c r="I382" i="83"/>
  <c r="H382" i="83"/>
  <c r="G382" i="83"/>
  <c r="F382" i="83"/>
  <c r="E382" i="83"/>
  <c r="D382" i="83"/>
  <c r="O381" i="83"/>
  <c r="N381" i="83"/>
  <c r="M381" i="83"/>
  <c r="L381" i="83"/>
  <c r="K381" i="83"/>
  <c r="J381" i="83"/>
  <c r="I381" i="83"/>
  <c r="H381" i="83"/>
  <c r="H383" i="83" s="1"/>
  <c r="P32" i="83" s="1"/>
  <c r="G381" i="83"/>
  <c r="G383" i="83" s="1"/>
  <c r="O32" i="83" s="1"/>
  <c r="F381" i="83"/>
  <c r="E381" i="83"/>
  <c r="D381" i="83"/>
  <c r="X380" i="83"/>
  <c r="X381" i="83" s="1"/>
  <c r="W380" i="83"/>
  <c r="W381" i="83" s="1"/>
  <c r="V380" i="83"/>
  <c r="V381" i="83" s="1"/>
  <c r="U380" i="83"/>
  <c r="U381" i="83" s="1"/>
  <c r="Q379" i="83"/>
  <c r="Q378" i="83"/>
  <c r="M371" i="83"/>
  <c r="L371" i="83"/>
  <c r="K371" i="83"/>
  <c r="G371" i="83"/>
  <c r="F371" i="83"/>
  <c r="E371" i="83"/>
  <c r="P369" i="83"/>
  <c r="O369" i="83"/>
  <c r="N369" i="83"/>
  <c r="M369" i="83"/>
  <c r="L369" i="83"/>
  <c r="K369" i="83"/>
  <c r="J369" i="83"/>
  <c r="I369" i="83"/>
  <c r="H369" i="83"/>
  <c r="G369" i="83"/>
  <c r="F369" i="83"/>
  <c r="E369" i="83"/>
  <c r="P368" i="83"/>
  <c r="O368" i="83"/>
  <c r="N368" i="83"/>
  <c r="M368" i="83"/>
  <c r="M370" i="83" s="1"/>
  <c r="L368" i="83"/>
  <c r="K368" i="83"/>
  <c r="J368" i="83"/>
  <c r="I368" i="83"/>
  <c r="H368" i="83"/>
  <c r="G368" i="83"/>
  <c r="F368" i="83"/>
  <c r="E368" i="83"/>
  <c r="E370" i="83" s="1"/>
  <c r="R365" i="83"/>
  <c r="R364" i="83"/>
  <c r="N355" i="83"/>
  <c r="M355" i="83"/>
  <c r="L355" i="83"/>
  <c r="G355" i="83"/>
  <c r="F355" i="83"/>
  <c r="E355" i="83"/>
  <c r="P353" i="83"/>
  <c r="O353" i="83"/>
  <c r="N353" i="83"/>
  <c r="M353" i="83"/>
  <c r="L353" i="83"/>
  <c r="K353" i="83"/>
  <c r="K357" i="83" s="1"/>
  <c r="J353" i="83"/>
  <c r="I353" i="83"/>
  <c r="H353" i="83"/>
  <c r="G353" i="83"/>
  <c r="F353" i="83"/>
  <c r="E353" i="83"/>
  <c r="P352" i="83"/>
  <c r="O352" i="83"/>
  <c r="O354" i="83" s="1"/>
  <c r="AD30" i="83" s="1"/>
  <c r="N352" i="83"/>
  <c r="M352" i="83"/>
  <c r="M354" i="83" s="1"/>
  <c r="L352" i="83"/>
  <c r="K352" i="83"/>
  <c r="J352" i="83"/>
  <c r="I352" i="83"/>
  <c r="H352" i="83"/>
  <c r="G352" i="83"/>
  <c r="G354" i="83" s="1"/>
  <c r="F352" i="83"/>
  <c r="F354" i="83" s="1"/>
  <c r="E352" i="83"/>
  <c r="E354" i="83" s="1"/>
  <c r="Z351" i="83"/>
  <c r="Z352" i="83" s="1"/>
  <c r="Y351" i="83"/>
  <c r="Y352" i="83" s="1"/>
  <c r="X351" i="83"/>
  <c r="X352" i="83" s="1"/>
  <c r="W351" i="83"/>
  <c r="W352" i="83" s="1"/>
  <c r="R349" i="83"/>
  <c r="R348" i="83"/>
  <c r="L339" i="83"/>
  <c r="K339" i="83"/>
  <c r="J339" i="83"/>
  <c r="F339" i="83"/>
  <c r="E339" i="83"/>
  <c r="D339" i="83"/>
  <c r="O337" i="83"/>
  <c r="N337" i="83"/>
  <c r="M341" i="83" s="1"/>
  <c r="M337" i="83"/>
  <c r="M338" i="83" s="1"/>
  <c r="L337" i="83"/>
  <c r="K337" i="83"/>
  <c r="J337" i="83"/>
  <c r="I337" i="83"/>
  <c r="H337" i="83"/>
  <c r="G337" i="83"/>
  <c r="G341" i="83" s="1"/>
  <c r="F337" i="83"/>
  <c r="E337" i="83"/>
  <c r="D337" i="83"/>
  <c r="O336" i="83"/>
  <c r="O338" i="83" s="1"/>
  <c r="AE29" i="83" s="1"/>
  <c r="N336" i="83"/>
  <c r="M336" i="83"/>
  <c r="L336" i="83"/>
  <c r="K336" i="83"/>
  <c r="J336" i="83"/>
  <c r="I336" i="83"/>
  <c r="I338" i="83" s="1"/>
  <c r="H336" i="83"/>
  <c r="G336" i="83"/>
  <c r="G338" i="83" s="1"/>
  <c r="F336" i="83"/>
  <c r="E336" i="83"/>
  <c r="D336" i="83"/>
  <c r="X335" i="83"/>
  <c r="X336" i="83" s="1"/>
  <c r="W335" i="83"/>
  <c r="W336" i="83" s="1"/>
  <c r="V335" i="83"/>
  <c r="V336" i="83" s="1"/>
  <c r="U335" i="83"/>
  <c r="U336" i="83" s="1"/>
  <c r="Q334" i="83"/>
  <c r="Q335" i="83" s="1"/>
  <c r="Q333" i="83"/>
  <c r="L324" i="83"/>
  <c r="K324" i="83"/>
  <c r="J324" i="83"/>
  <c r="F324" i="83"/>
  <c r="E324" i="83"/>
  <c r="D324" i="83"/>
  <c r="N323" i="83"/>
  <c r="AD24" i="83" s="1"/>
  <c r="O322" i="83"/>
  <c r="N322" i="83"/>
  <c r="M322" i="83"/>
  <c r="L322" i="83"/>
  <c r="K322" i="83"/>
  <c r="J322" i="83"/>
  <c r="I322" i="83"/>
  <c r="H322" i="83"/>
  <c r="G322" i="83"/>
  <c r="F322" i="83"/>
  <c r="E322" i="83"/>
  <c r="D322" i="83"/>
  <c r="V321" i="83"/>
  <c r="O321" i="83"/>
  <c r="O323" i="83" s="1"/>
  <c r="AE24" i="83" s="1"/>
  <c r="N321" i="83"/>
  <c r="M321" i="83"/>
  <c r="L321" i="83"/>
  <c r="K321" i="83"/>
  <c r="J321" i="83"/>
  <c r="I321" i="83"/>
  <c r="H321" i="83"/>
  <c r="G321" i="83"/>
  <c r="G323" i="83" s="1"/>
  <c r="O24" i="83" s="1"/>
  <c r="F321" i="83"/>
  <c r="F323" i="83" s="1"/>
  <c r="E321" i="83"/>
  <c r="E323" i="83" s="1"/>
  <c r="D321" i="83"/>
  <c r="X320" i="83"/>
  <c r="X321" i="83" s="1"/>
  <c r="W320" i="83"/>
  <c r="W321" i="83" s="1"/>
  <c r="V320" i="83"/>
  <c r="U320" i="83"/>
  <c r="U321" i="83" s="1"/>
  <c r="Q319" i="83"/>
  <c r="Q318" i="83"/>
  <c r="L311" i="83"/>
  <c r="K311" i="83"/>
  <c r="J311" i="83"/>
  <c r="F311" i="83"/>
  <c r="E311" i="83"/>
  <c r="D311" i="83"/>
  <c r="O309" i="83"/>
  <c r="N309" i="83"/>
  <c r="M309" i="83"/>
  <c r="L309" i="83"/>
  <c r="K309" i="83"/>
  <c r="J309" i="83"/>
  <c r="I309" i="83"/>
  <c r="H309" i="83"/>
  <c r="G309" i="83"/>
  <c r="F309" i="83"/>
  <c r="E309" i="83"/>
  <c r="D309" i="83"/>
  <c r="O308" i="83"/>
  <c r="N308" i="83"/>
  <c r="M308" i="83"/>
  <c r="L308" i="83"/>
  <c r="K308" i="83"/>
  <c r="K310" i="83" s="1"/>
  <c r="J308" i="83"/>
  <c r="I308" i="83"/>
  <c r="I310" i="83" s="1"/>
  <c r="Q27" i="83" s="1"/>
  <c r="H308" i="83"/>
  <c r="G308" i="83"/>
  <c r="F308" i="83"/>
  <c r="E308" i="83"/>
  <c r="D308" i="83"/>
  <c r="Q306" i="83"/>
  <c r="Q305" i="83"/>
  <c r="L298" i="83"/>
  <c r="K298" i="83"/>
  <c r="J298" i="83"/>
  <c r="F298" i="83"/>
  <c r="E298" i="83"/>
  <c r="D298" i="83"/>
  <c r="O296" i="83"/>
  <c r="N296" i="83"/>
  <c r="M296" i="83"/>
  <c r="L296" i="83"/>
  <c r="K296" i="83"/>
  <c r="J296" i="83"/>
  <c r="I296" i="83"/>
  <c r="H296" i="83"/>
  <c r="G296" i="83"/>
  <c r="F296" i="83"/>
  <c r="E296" i="83"/>
  <c r="D296" i="83"/>
  <c r="O295" i="83"/>
  <c r="N295" i="83"/>
  <c r="M295" i="83"/>
  <c r="L295" i="83"/>
  <c r="K295" i="83"/>
  <c r="J295" i="83"/>
  <c r="I295" i="83"/>
  <c r="I297" i="83" s="1"/>
  <c r="Q26" i="83" s="1"/>
  <c r="H295" i="83"/>
  <c r="G295" i="83"/>
  <c r="F295" i="83"/>
  <c r="E295" i="83"/>
  <c r="D295" i="83"/>
  <c r="Q293" i="83"/>
  <c r="Q292" i="83"/>
  <c r="L283" i="83"/>
  <c r="K283" i="83"/>
  <c r="J283" i="83"/>
  <c r="F283" i="83"/>
  <c r="E283" i="83"/>
  <c r="D283" i="83"/>
  <c r="O281" i="83"/>
  <c r="N281" i="83"/>
  <c r="M281" i="83"/>
  <c r="L281" i="83"/>
  <c r="K281" i="83"/>
  <c r="J281" i="83"/>
  <c r="J285" i="83" s="1"/>
  <c r="I281" i="83"/>
  <c r="H281" i="83"/>
  <c r="H282" i="83" s="1"/>
  <c r="P25" i="83" s="1"/>
  <c r="G281" i="83"/>
  <c r="F281" i="83"/>
  <c r="E281" i="83"/>
  <c r="D281" i="83"/>
  <c r="O280" i="83"/>
  <c r="N280" i="83"/>
  <c r="M280" i="83"/>
  <c r="L280" i="83"/>
  <c r="K280" i="83"/>
  <c r="J280" i="83"/>
  <c r="J284" i="83" s="1"/>
  <c r="I280" i="83"/>
  <c r="H280" i="83"/>
  <c r="G280" i="83"/>
  <c r="F280" i="83"/>
  <c r="E280" i="83"/>
  <c r="D280" i="83"/>
  <c r="Y279" i="83"/>
  <c r="Y280" i="83" s="1"/>
  <c r="X279" i="83"/>
  <c r="X280" i="83" s="1"/>
  <c r="W279" i="83"/>
  <c r="W280" i="83" s="1"/>
  <c r="V279" i="83"/>
  <c r="V280" i="83" s="1"/>
  <c r="Q278" i="83"/>
  <c r="Q277" i="83"/>
  <c r="L268" i="83"/>
  <c r="K268" i="83"/>
  <c r="J268" i="83"/>
  <c r="F268" i="83"/>
  <c r="E268" i="83"/>
  <c r="D268" i="83"/>
  <c r="O266" i="83"/>
  <c r="N266" i="83"/>
  <c r="M266" i="83"/>
  <c r="L266" i="83"/>
  <c r="L267" i="83" s="1"/>
  <c r="K266" i="83"/>
  <c r="J266" i="83"/>
  <c r="I266" i="83"/>
  <c r="H266" i="83"/>
  <c r="G270" i="83" s="1"/>
  <c r="G266" i="83"/>
  <c r="F266" i="83"/>
  <c r="E266" i="83"/>
  <c r="D266" i="83"/>
  <c r="O265" i="83"/>
  <c r="N265" i="83"/>
  <c r="N267" i="83" s="1"/>
  <c r="AD23" i="83" s="1"/>
  <c r="M265" i="83"/>
  <c r="L265" i="83"/>
  <c r="K265" i="83"/>
  <c r="J265" i="83"/>
  <c r="I265" i="83"/>
  <c r="I267" i="83" s="1"/>
  <c r="Q23" i="83" s="1"/>
  <c r="H265" i="83"/>
  <c r="H267" i="83" s="1"/>
  <c r="P23" i="83" s="1"/>
  <c r="G265" i="83"/>
  <c r="F265" i="83"/>
  <c r="F267" i="83" s="1"/>
  <c r="E265" i="83"/>
  <c r="D265" i="83"/>
  <c r="Y264" i="83"/>
  <c r="Y265" i="83" s="1"/>
  <c r="X264" i="83"/>
  <c r="X265" i="83" s="1"/>
  <c r="W264" i="83"/>
  <c r="W265" i="83" s="1"/>
  <c r="V264" i="83"/>
  <c r="V265" i="83" s="1"/>
  <c r="Q263" i="83"/>
  <c r="Q262" i="83"/>
  <c r="Q264" i="83" s="1"/>
  <c r="L253" i="83"/>
  <c r="K253" i="83"/>
  <c r="J253" i="83"/>
  <c r="F253" i="83"/>
  <c r="E253" i="83"/>
  <c r="D253" i="83"/>
  <c r="E252" i="83"/>
  <c r="O251" i="83"/>
  <c r="N251" i="83"/>
  <c r="M251" i="83"/>
  <c r="L251" i="83"/>
  <c r="K251" i="83"/>
  <c r="K252" i="83" s="1"/>
  <c r="J251" i="83"/>
  <c r="I251" i="83"/>
  <c r="H251" i="83"/>
  <c r="G251" i="83"/>
  <c r="F251" i="83"/>
  <c r="E251" i="83"/>
  <c r="D251" i="83"/>
  <c r="O250" i="83"/>
  <c r="N250" i="83"/>
  <c r="M250" i="83"/>
  <c r="L250" i="83"/>
  <c r="K250" i="83"/>
  <c r="J250" i="83"/>
  <c r="I250" i="83"/>
  <c r="H250" i="83"/>
  <c r="G250" i="83"/>
  <c r="F250" i="83"/>
  <c r="E250" i="83"/>
  <c r="D250" i="83"/>
  <c r="D254" i="83" s="1"/>
  <c r="Y249" i="83"/>
  <c r="Y250" i="83" s="1"/>
  <c r="X249" i="83"/>
  <c r="X250" i="83" s="1"/>
  <c r="W249" i="83"/>
  <c r="W250" i="83" s="1"/>
  <c r="V249" i="83"/>
  <c r="V250" i="83" s="1"/>
  <c r="Q248" i="83"/>
  <c r="Q247" i="83"/>
  <c r="O238" i="83"/>
  <c r="N238" i="83"/>
  <c r="M238" i="83"/>
  <c r="L238" i="83"/>
  <c r="K238" i="83"/>
  <c r="J238" i="83"/>
  <c r="I238" i="83"/>
  <c r="H238" i="83"/>
  <c r="G238" i="83"/>
  <c r="F238" i="83"/>
  <c r="E238" i="83"/>
  <c r="D238" i="83"/>
  <c r="O237" i="83"/>
  <c r="N237" i="83"/>
  <c r="M237" i="83"/>
  <c r="L237" i="83"/>
  <c r="L239" i="83" s="1"/>
  <c r="AB21" i="83" s="1"/>
  <c r="K237" i="83"/>
  <c r="J237" i="83"/>
  <c r="I237" i="83"/>
  <c r="H237" i="83"/>
  <c r="G237" i="83"/>
  <c r="F237" i="83"/>
  <c r="E237" i="83"/>
  <c r="D237" i="83"/>
  <c r="D239" i="83" s="1"/>
  <c r="L21" i="83" s="1"/>
  <c r="Q235" i="83"/>
  <c r="Q234" i="83"/>
  <c r="Q236" i="83" s="1"/>
  <c r="L227" i="83"/>
  <c r="K227" i="83"/>
  <c r="J227" i="83"/>
  <c r="F227" i="83"/>
  <c r="E227" i="83"/>
  <c r="D227" i="83"/>
  <c r="O225" i="83"/>
  <c r="N225" i="83"/>
  <c r="M225" i="83"/>
  <c r="L225" i="83"/>
  <c r="K225" i="83"/>
  <c r="J225" i="83"/>
  <c r="I225" i="83"/>
  <c r="H225" i="83"/>
  <c r="G225" i="83"/>
  <c r="F225" i="83"/>
  <c r="E225" i="83"/>
  <c r="D225" i="83"/>
  <c r="O224" i="83"/>
  <c r="N224" i="83"/>
  <c r="M224" i="83"/>
  <c r="L224" i="83"/>
  <c r="L226" i="83" s="1"/>
  <c r="K224" i="83"/>
  <c r="J224" i="83"/>
  <c r="I224" i="83"/>
  <c r="H224" i="83"/>
  <c r="G224" i="83"/>
  <c r="F224" i="83"/>
  <c r="E224" i="83"/>
  <c r="D224" i="83"/>
  <c r="D226" i="83" s="1"/>
  <c r="Q222" i="83"/>
  <c r="Q221" i="83"/>
  <c r="Q223" i="83" s="1"/>
  <c r="L214" i="83"/>
  <c r="K214" i="83"/>
  <c r="J214" i="83"/>
  <c r="F214" i="83"/>
  <c r="E214" i="83"/>
  <c r="D214" i="83"/>
  <c r="O212" i="83"/>
  <c r="N212" i="83"/>
  <c r="M212" i="83"/>
  <c r="L212" i="83"/>
  <c r="K212" i="83"/>
  <c r="J212" i="83"/>
  <c r="I212" i="83"/>
  <c r="H212" i="83"/>
  <c r="G212" i="83"/>
  <c r="F212" i="83"/>
  <c r="E212" i="83"/>
  <c r="D212" i="83"/>
  <c r="O211" i="83"/>
  <c r="N211" i="83"/>
  <c r="M211" i="83"/>
  <c r="M213" i="83" s="1"/>
  <c r="AC19" i="83" s="1"/>
  <c r="L211" i="83"/>
  <c r="K211" i="83"/>
  <c r="K213" i="83" s="1"/>
  <c r="J211" i="83"/>
  <c r="J213" i="83" s="1"/>
  <c r="I211" i="83"/>
  <c r="H211" i="83"/>
  <c r="G211" i="83"/>
  <c r="F211" i="83"/>
  <c r="E211" i="83"/>
  <c r="E213" i="83" s="1"/>
  <c r="D211" i="83"/>
  <c r="Q209" i="83"/>
  <c r="Q210" i="83" s="1"/>
  <c r="Q208" i="83"/>
  <c r="L201" i="83"/>
  <c r="K201" i="83"/>
  <c r="J201" i="83"/>
  <c r="F201" i="83"/>
  <c r="E201" i="83"/>
  <c r="D201" i="83"/>
  <c r="O199" i="83"/>
  <c r="N199" i="83"/>
  <c r="M199" i="83"/>
  <c r="L199" i="83"/>
  <c r="K199" i="83"/>
  <c r="J199" i="83"/>
  <c r="I199" i="83"/>
  <c r="H199" i="83"/>
  <c r="G199" i="83"/>
  <c r="F199" i="83"/>
  <c r="E199" i="83"/>
  <c r="D199" i="83"/>
  <c r="O198" i="83"/>
  <c r="N198" i="83"/>
  <c r="M198" i="83"/>
  <c r="L198" i="83"/>
  <c r="K198" i="83"/>
  <c r="J198" i="83"/>
  <c r="I198" i="83"/>
  <c r="H198" i="83"/>
  <c r="G198" i="83"/>
  <c r="F198" i="83"/>
  <c r="E198" i="83"/>
  <c r="D198" i="83"/>
  <c r="Q196" i="83"/>
  <c r="Q195" i="83"/>
  <c r="L187" i="83"/>
  <c r="K187" i="83"/>
  <c r="J187" i="83"/>
  <c r="F187" i="83"/>
  <c r="E187" i="83"/>
  <c r="D187" i="83"/>
  <c r="L186" i="83"/>
  <c r="L184" i="83"/>
  <c r="K184" i="83"/>
  <c r="J184" i="83"/>
  <c r="F184" i="83"/>
  <c r="E184" i="83"/>
  <c r="D184" i="83"/>
  <c r="L183" i="83"/>
  <c r="O182" i="83"/>
  <c r="O186" i="83" s="1"/>
  <c r="AE17" i="83" s="1"/>
  <c r="N182" i="83"/>
  <c r="M182" i="83"/>
  <c r="M186" i="83" s="1"/>
  <c r="AC17" i="83" s="1"/>
  <c r="L182" i="83"/>
  <c r="K182" i="83"/>
  <c r="K186" i="83" s="1"/>
  <c r="J182" i="83"/>
  <c r="I182" i="83"/>
  <c r="I186" i="83" s="1"/>
  <c r="Q17" i="83" s="1"/>
  <c r="H182" i="83"/>
  <c r="H186" i="83" s="1"/>
  <c r="P17" i="83" s="1"/>
  <c r="G182" i="83"/>
  <c r="F182" i="83"/>
  <c r="F186" i="83" s="1"/>
  <c r="E182" i="83"/>
  <c r="E186" i="83" s="1"/>
  <c r="D182" i="83"/>
  <c r="D186" i="83" s="1"/>
  <c r="Y181" i="83"/>
  <c r="O181" i="83"/>
  <c r="N181" i="83"/>
  <c r="N183" i="83" s="1"/>
  <c r="AD16" i="83" s="1"/>
  <c r="M181" i="83"/>
  <c r="L181" i="83"/>
  <c r="K181" i="83"/>
  <c r="J181" i="83"/>
  <c r="I181" i="83"/>
  <c r="H181" i="83"/>
  <c r="H183" i="83" s="1"/>
  <c r="G181" i="83"/>
  <c r="F181" i="83"/>
  <c r="F183" i="83" s="1"/>
  <c r="E181" i="83"/>
  <c r="D181" i="83"/>
  <c r="D183" i="83" s="1"/>
  <c r="Y180" i="83"/>
  <c r="X180" i="83"/>
  <c r="X181" i="83" s="1"/>
  <c r="W180" i="83"/>
  <c r="W181" i="83" s="1"/>
  <c r="V180" i="83"/>
  <c r="V181" i="83" s="1"/>
  <c r="Q179" i="83"/>
  <c r="Q178" i="83"/>
  <c r="Q180" i="83" s="1"/>
  <c r="K171" i="83"/>
  <c r="J171" i="83"/>
  <c r="I171" i="83"/>
  <c r="E171" i="83"/>
  <c r="D171" i="83"/>
  <c r="C171" i="83"/>
  <c r="K164" i="83"/>
  <c r="J164" i="83"/>
  <c r="I164" i="83"/>
  <c r="L154" i="83"/>
  <c r="K154" i="83"/>
  <c r="J154" i="83"/>
  <c r="F154" i="83"/>
  <c r="E154" i="83"/>
  <c r="D154" i="83"/>
  <c r="O151" i="83"/>
  <c r="N151" i="83"/>
  <c r="M151" i="83"/>
  <c r="L151" i="83"/>
  <c r="K151" i="83"/>
  <c r="J151" i="83"/>
  <c r="I151" i="83"/>
  <c r="H151" i="83"/>
  <c r="G151" i="83"/>
  <c r="F151" i="83"/>
  <c r="E151" i="83"/>
  <c r="D151" i="83"/>
  <c r="O150" i="83"/>
  <c r="N150" i="83"/>
  <c r="M150" i="83"/>
  <c r="L150" i="83"/>
  <c r="L152" i="83" s="1"/>
  <c r="K150" i="83"/>
  <c r="J150" i="83"/>
  <c r="I150" i="83"/>
  <c r="H150" i="83"/>
  <c r="G150" i="83"/>
  <c r="F150" i="83"/>
  <c r="E150" i="83"/>
  <c r="D150" i="83"/>
  <c r="D152" i="83" s="1"/>
  <c r="O149" i="83"/>
  <c r="N149" i="83"/>
  <c r="M149" i="83"/>
  <c r="L149" i="83"/>
  <c r="K149" i="83"/>
  <c r="J149" i="83"/>
  <c r="I149" i="83"/>
  <c r="H149" i="83"/>
  <c r="G149" i="83"/>
  <c r="F149" i="83"/>
  <c r="E149" i="83"/>
  <c r="D149" i="83"/>
  <c r="Q147" i="83"/>
  <c r="Q146" i="83"/>
  <c r="Q145" i="83"/>
  <c r="E139" i="83"/>
  <c r="D139" i="83"/>
  <c r="C139" i="83"/>
  <c r="K131" i="83"/>
  <c r="J131" i="83"/>
  <c r="I131" i="83"/>
  <c r="L119" i="83"/>
  <c r="K119" i="83"/>
  <c r="J119" i="83"/>
  <c r="F119" i="83"/>
  <c r="E119" i="83"/>
  <c r="D119" i="83"/>
  <c r="K117" i="83"/>
  <c r="O116" i="83"/>
  <c r="N116" i="83"/>
  <c r="M116" i="83"/>
  <c r="L116" i="83"/>
  <c r="K116" i="83"/>
  <c r="J116" i="83"/>
  <c r="I116" i="83"/>
  <c r="H116" i="83"/>
  <c r="G116" i="83"/>
  <c r="F116" i="83"/>
  <c r="E116" i="83"/>
  <c r="D116" i="83"/>
  <c r="O115" i="83"/>
  <c r="N115" i="83"/>
  <c r="M115" i="83"/>
  <c r="L115" i="83"/>
  <c r="K115" i="83"/>
  <c r="J115" i="83"/>
  <c r="I115" i="83"/>
  <c r="H115" i="83"/>
  <c r="G115" i="83"/>
  <c r="F115" i="83"/>
  <c r="E115" i="83"/>
  <c r="D115" i="83"/>
  <c r="O114" i="83"/>
  <c r="N114" i="83"/>
  <c r="M114" i="83"/>
  <c r="M120" i="83" s="1"/>
  <c r="L114" i="83"/>
  <c r="K114" i="83"/>
  <c r="J114" i="83"/>
  <c r="I114" i="83"/>
  <c r="H114" i="83"/>
  <c r="G114" i="83"/>
  <c r="F114" i="83"/>
  <c r="E114" i="83"/>
  <c r="D114" i="83"/>
  <c r="O112" i="83"/>
  <c r="O118" i="83" s="1"/>
  <c r="AE11" i="83" s="1"/>
  <c r="N112" i="83"/>
  <c r="M112" i="83"/>
  <c r="M118" i="83" s="1"/>
  <c r="L112" i="83"/>
  <c r="L118" i="83" s="1"/>
  <c r="K112" i="83"/>
  <c r="K118" i="83" s="1"/>
  <c r="J112" i="83"/>
  <c r="J117" i="83" s="1"/>
  <c r="I112" i="83"/>
  <c r="I117" i="83" s="1"/>
  <c r="H112" i="83"/>
  <c r="H117" i="83" s="1"/>
  <c r="G112" i="83"/>
  <c r="G117" i="83" s="1"/>
  <c r="F112" i="83"/>
  <c r="E112" i="83"/>
  <c r="D112" i="83"/>
  <c r="D117" i="83" s="1"/>
  <c r="Q111" i="83"/>
  <c r="Q110" i="83"/>
  <c r="Q109" i="83"/>
  <c r="L99" i="83"/>
  <c r="K99" i="83"/>
  <c r="J99" i="83"/>
  <c r="F99" i="83"/>
  <c r="E99" i="83"/>
  <c r="D99" i="83"/>
  <c r="O97" i="83"/>
  <c r="N97" i="83"/>
  <c r="M97" i="83"/>
  <c r="L97" i="83"/>
  <c r="K97" i="83"/>
  <c r="J97" i="83"/>
  <c r="J98" i="83" s="1"/>
  <c r="I97" i="83"/>
  <c r="H97" i="83"/>
  <c r="G97" i="83"/>
  <c r="F97" i="83"/>
  <c r="E97" i="83"/>
  <c r="D97" i="83"/>
  <c r="O96" i="83"/>
  <c r="N96" i="83"/>
  <c r="M96" i="83"/>
  <c r="L96" i="83"/>
  <c r="K96" i="83"/>
  <c r="J96" i="83"/>
  <c r="I96" i="83"/>
  <c r="H96" i="83"/>
  <c r="G96" i="83"/>
  <c r="F96" i="83"/>
  <c r="E96" i="83"/>
  <c r="D96" i="83"/>
  <c r="O95" i="83"/>
  <c r="N95" i="83"/>
  <c r="M95" i="83"/>
  <c r="L95" i="83"/>
  <c r="K95" i="83"/>
  <c r="J95" i="83"/>
  <c r="I95" i="83"/>
  <c r="H95" i="83"/>
  <c r="G95" i="83"/>
  <c r="F95" i="83"/>
  <c r="E95" i="83"/>
  <c r="D95" i="83"/>
  <c r="O94" i="83"/>
  <c r="N94" i="83"/>
  <c r="M94" i="83"/>
  <c r="L94" i="83"/>
  <c r="K94" i="83"/>
  <c r="J94" i="83"/>
  <c r="I94" i="83"/>
  <c r="H94" i="83"/>
  <c r="G94" i="83"/>
  <c r="F94" i="83"/>
  <c r="E94" i="83"/>
  <c r="D94" i="83"/>
  <c r="Q92" i="83"/>
  <c r="Q91" i="83"/>
  <c r="Q90" i="83"/>
  <c r="Q89" i="83"/>
  <c r="P16" i="83"/>
  <c r="AE15" i="83"/>
  <c r="AD15" i="83"/>
  <c r="AC15" i="83"/>
  <c r="Q15" i="83"/>
  <c r="P15" i="83"/>
  <c r="O15" i="83"/>
  <c r="AE13" i="83"/>
  <c r="AD13" i="83"/>
  <c r="AC13" i="83"/>
  <c r="Q13" i="83"/>
  <c r="P13" i="83"/>
  <c r="O13" i="83"/>
  <c r="AC11" i="83"/>
  <c r="Q9" i="83"/>
  <c r="P9" i="83"/>
  <c r="O9" i="83"/>
  <c r="Q249" i="83" l="1"/>
  <c r="Q307" i="83"/>
  <c r="I415" i="83"/>
  <c r="H323" i="83"/>
  <c r="P24" i="83" s="1"/>
  <c r="J383" i="83"/>
  <c r="L77" i="83"/>
  <c r="E117" i="83"/>
  <c r="M117" i="83"/>
  <c r="J188" i="83"/>
  <c r="G200" i="83"/>
  <c r="O18" i="83" s="1"/>
  <c r="O200" i="83"/>
  <c r="AE18" i="83" s="1"/>
  <c r="K200" i="83"/>
  <c r="F226" i="83"/>
  <c r="N226" i="83"/>
  <c r="AD20" i="83" s="1"/>
  <c r="F239" i="83"/>
  <c r="N21" i="83" s="1"/>
  <c r="N239" i="83"/>
  <c r="AD21" i="83" s="1"/>
  <c r="H252" i="83"/>
  <c r="P22" i="83" s="1"/>
  <c r="F282" i="83"/>
  <c r="N282" i="83"/>
  <c r="AD25" i="83" s="1"/>
  <c r="R350" i="83"/>
  <c r="L354" i="83"/>
  <c r="H370" i="83"/>
  <c r="O31" i="83" s="1"/>
  <c r="P370" i="83"/>
  <c r="AE31" i="83" s="1"/>
  <c r="K73" i="83"/>
  <c r="G102" i="83"/>
  <c r="F117" i="83"/>
  <c r="J120" i="83"/>
  <c r="K183" i="83"/>
  <c r="G213" i="83"/>
  <c r="O19" i="83" s="1"/>
  <c r="O213" i="83"/>
  <c r="AE19" i="83" s="1"/>
  <c r="G226" i="83"/>
  <c r="O20" i="83" s="1"/>
  <c r="O226" i="83"/>
  <c r="AE20" i="83" s="1"/>
  <c r="G239" i="83"/>
  <c r="O21" i="83" s="1"/>
  <c r="O239" i="83"/>
  <c r="AE21" i="83" s="1"/>
  <c r="I252" i="83"/>
  <c r="Q22" i="83" s="1"/>
  <c r="K267" i="83"/>
  <c r="Q279" i="83"/>
  <c r="O282" i="83"/>
  <c r="AE25" i="83" s="1"/>
  <c r="K282" i="83"/>
  <c r="F297" i="83"/>
  <c r="N297" i="83"/>
  <c r="AD26" i="83" s="1"/>
  <c r="F310" i="83"/>
  <c r="N310" i="83"/>
  <c r="AD27" i="83" s="1"/>
  <c r="J323" i="83"/>
  <c r="M326" i="83"/>
  <c r="D338" i="83"/>
  <c r="L338" i="83"/>
  <c r="D383" i="83"/>
  <c r="L383" i="83"/>
  <c r="O383" i="83"/>
  <c r="AE32" i="83" s="1"/>
  <c r="I398" i="83"/>
  <c r="M152" i="83"/>
  <c r="I200" i="83"/>
  <c r="Q18" i="83" s="1"/>
  <c r="H213" i="83"/>
  <c r="P19" i="83" s="1"/>
  <c r="D269" i="83"/>
  <c r="J269" i="83"/>
  <c r="E338" i="83"/>
  <c r="J354" i="83"/>
  <c r="Q30" i="83" s="1"/>
  <c r="N354" i="83"/>
  <c r="AC30" i="83" s="1"/>
  <c r="J370" i="83"/>
  <c r="Q31" i="83" s="1"/>
  <c r="E383" i="83"/>
  <c r="J398" i="83"/>
  <c r="D101" i="83"/>
  <c r="E101" i="83" s="1"/>
  <c r="M101" i="83"/>
  <c r="N101" i="83" s="1"/>
  <c r="Q197" i="83"/>
  <c r="J200" i="83"/>
  <c r="I226" i="83"/>
  <c r="Q20" i="83" s="1"/>
  <c r="I239" i="83"/>
  <c r="Q21" i="83" s="1"/>
  <c r="I282" i="83"/>
  <c r="Q25" i="83" s="1"/>
  <c r="M285" i="83"/>
  <c r="H297" i="83"/>
  <c r="P26" i="83" s="1"/>
  <c r="H310" i="83"/>
  <c r="P27" i="83" s="1"/>
  <c r="D323" i="83"/>
  <c r="L323" i="83"/>
  <c r="D340" i="83"/>
  <c r="E341" i="83" s="1"/>
  <c r="N338" i="83"/>
  <c r="AD29" i="83" s="1"/>
  <c r="J341" i="83"/>
  <c r="Q380" i="83"/>
  <c r="F383" i="83"/>
  <c r="K398" i="83"/>
  <c r="O29" i="83"/>
  <c r="O28" i="83"/>
  <c r="AC29" i="83"/>
  <c r="AC28" i="83"/>
  <c r="K189" i="83"/>
  <c r="J102" i="83"/>
  <c r="M270" i="83"/>
  <c r="G284" i="83"/>
  <c r="H285" i="83" s="1"/>
  <c r="M325" i="83"/>
  <c r="G326" i="83"/>
  <c r="K383" i="83"/>
  <c r="Q395" i="83"/>
  <c r="I416" i="83"/>
  <c r="N83" i="83"/>
  <c r="F49" i="83"/>
  <c r="F50" i="83" s="1"/>
  <c r="F52" i="83" s="1"/>
  <c r="J282" i="83"/>
  <c r="F338" i="83"/>
  <c r="J100" i="83"/>
  <c r="K100" i="83" s="1"/>
  <c r="L117" i="83"/>
  <c r="G101" i="83"/>
  <c r="D120" i="83"/>
  <c r="K152" i="83"/>
  <c r="K153" i="83" s="1"/>
  <c r="D188" i="83"/>
  <c r="E189" i="83" s="1"/>
  <c r="I213" i="83"/>
  <c r="Q19" i="83" s="1"/>
  <c r="H226" i="83"/>
  <c r="P20" i="83" s="1"/>
  <c r="H239" i="83"/>
  <c r="P21" i="83" s="1"/>
  <c r="J254" i="83"/>
  <c r="D255" i="83"/>
  <c r="E255" i="83" s="1"/>
  <c r="D285" i="83"/>
  <c r="Q294" i="83"/>
  <c r="J297" i="83"/>
  <c r="J310" i="83"/>
  <c r="Q320" i="83"/>
  <c r="D341" i="83"/>
  <c r="I354" i="83"/>
  <c r="P30" i="83" s="1"/>
  <c r="E357" i="83"/>
  <c r="I370" i="83"/>
  <c r="P31" i="83" s="1"/>
  <c r="G386" i="83"/>
  <c r="Q414" i="83"/>
  <c r="D417" i="83"/>
  <c r="J118" i="83"/>
  <c r="E183" i="83"/>
  <c r="M183" i="83"/>
  <c r="AC16" i="83" s="1"/>
  <c r="G255" i="83"/>
  <c r="J326" i="83"/>
  <c r="E356" i="83"/>
  <c r="M385" i="83"/>
  <c r="N386" i="83" s="1"/>
  <c r="D418" i="83"/>
  <c r="I152" i="83"/>
  <c r="E200" i="83"/>
  <c r="J338" i="83"/>
  <c r="K354" i="83"/>
  <c r="K370" i="83"/>
  <c r="E398" i="83"/>
  <c r="M398" i="83"/>
  <c r="E152" i="83"/>
  <c r="E153" i="83" s="1"/>
  <c r="I183" i="83"/>
  <c r="Q16" i="83" s="1"/>
  <c r="M200" i="83"/>
  <c r="AC18" i="83" s="1"/>
  <c r="J239" i="83"/>
  <c r="Z21" i="83" s="1"/>
  <c r="L252" i="83"/>
  <c r="D267" i="83"/>
  <c r="D297" i="83"/>
  <c r="L297" i="83"/>
  <c r="D310" i="83"/>
  <c r="L310" i="83"/>
  <c r="D100" i="83"/>
  <c r="E100" i="83" s="1"/>
  <c r="M100" i="83"/>
  <c r="N100" i="83" s="1"/>
  <c r="J101" i="83"/>
  <c r="K101" i="83" s="1"/>
  <c r="C93" i="83"/>
  <c r="J152" i="83"/>
  <c r="J153" i="83" s="1"/>
  <c r="F152" i="83"/>
  <c r="F153" i="83" s="1"/>
  <c r="N152" i="83"/>
  <c r="N153" i="83" s="1"/>
  <c r="AD14" i="83" s="1"/>
  <c r="J189" i="83"/>
  <c r="F200" i="83"/>
  <c r="N200" i="83"/>
  <c r="AD18" i="83" s="1"/>
  <c r="D213" i="83"/>
  <c r="L213" i="83"/>
  <c r="K226" i="83"/>
  <c r="K239" i="83"/>
  <c r="AA21" i="83" s="1"/>
  <c r="M254" i="83"/>
  <c r="N255" i="83" s="1"/>
  <c r="J252" i="83"/>
  <c r="G285" i="83"/>
  <c r="E297" i="83"/>
  <c r="M297" i="83"/>
  <c r="AC26" i="83" s="1"/>
  <c r="E310" i="83"/>
  <c r="M310" i="83"/>
  <c r="AC27" i="83" s="1"/>
  <c r="D326" i="83"/>
  <c r="M323" i="83"/>
  <c r="AC24" i="83" s="1"/>
  <c r="K338" i="83"/>
  <c r="H357" i="83"/>
  <c r="R367" i="83"/>
  <c r="L370" i="83"/>
  <c r="J386" i="83"/>
  <c r="F398" i="83"/>
  <c r="N398" i="83"/>
  <c r="F415" i="83"/>
  <c r="G100" i="83"/>
  <c r="H100" i="83" s="1"/>
  <c r="J255" i="83"/>
  <c r="J270" i="83"/>
  <c r="J267" i="83"/>
  <c r="H118" i="83"/>
  <c r="P11" i="83" s="1"/>
  <c r="I118" i="83"/>
  <c r="Q11" i="83" s="1"/>
  <c r="M188" i="83"/>
  <c r="H200" i="83"/>
  <c r="P18" i="83" s="1"/>
  <c r="F213" i="83"/>
  <c r="N213" i="83"/>
  <c r="AD19" i="83" s="1"/>
  <c r="E226" i="83"/>
  <c r="M226" i="83"/>
  <c r="AC20" i="83" s="1"/>
  <c r="G254" i="83"/>
  <c r="H255" i="83" s="1"/>
  <c r="O252" i="83"/>
  <c r="AE22" i="83" s="1"/>
  <c r="M252" i="83"/>
  <c r="AC22" i="83" s="1"/>
  <c r="G269" i="83"/>
  <c r="O267" i="83"/>
  <c r="AE23" i="83" s="1"/>
  <c r="E282" i="83"/>
  <c r="M282" i="83"/>
  <c r="AC25" i="83" s="1"/>
  <c r="G297" i="83"/>
  <c r="O26" i="83" s="1"/>
  <c r="O297" i="83"/>
  <c r="AE26" i="83" s="1"/>
  <c r="G310" i="83"/>
  <c r="O27" i="83" s="1"/>
  <c r="O310" i="83"/>
  <c r="AE27" i="83" s="1"/>
  <c r="K323" i="83"/>
  <c r="M340" i="83"/>
  <c r="N341" i="83" s="1"/>
  <c r="N356" i="83"/>
  <c r="F370" i="83"/>
  <c r="N370" i="83"/>
  <c r="AC31" i="83" s="1"/>
  <c r="D386" i="83"/>
  <c r="M383" i="83"/>
  <c r="AC32" i="83" s="1"/>
  <c r="H398" i="83"/>
  <c r="G121" i="83"/>
  <c r="H152" i="83"/>
  <c r="H153" i="83" s="1"/>
  <c r="P14" i="83" s="1"/>
  <c r="K285" i="83"/>
  <c r="I323" i="83"/>
  <c r="Q24" i="83" s="1"/>
  <c r="G325" i="83"/>
  <c r="H326" i="83" s="1"/>
  <c r="N357" i="83"/>
  <c r="O357" i="83" s="1"/>
  <c r="D102" i="83"/>
  <c r="Q148" i="83"/>
  <c r="M189" i="83"/>
  <c r="E415" i="83"/>
  <c r="E416" i="83"/>
  <c r="E417" i="83"/>
  <c r="E418" i="83"/>
  <c r="N118" i="83"/>
  <c r="AD11" i="83" s="1"/>
  <c r="N117" i="83"/>
  <c r="E118" i="83"/>
  <c r="G186" i="83"/>
  <c r="O17" i="83" s="1"/>
  <c r="G189" i="83"/>
  <c r="J121" i="83"/>
  <c r="K121" i="83" s="1"/>
  <c r="F118" i="83"/>
  <c r="D118" i="83"/>
  <c r="I153" i="83"/>
  <c r="Q14" i="83" s="1"/>
  <c r="E239" i="83"/>
  <c r="M21" i="83" s="1"/>
  <c r="M239" i="83"/>
  <c r="AC21" i="83" s="1"/>
  <c r="F252" i="83"/>
  <c r="N252" i="83"/>
  <c r="AD22" i="83" s="1"/>
  <c r="E267" i="83"/>
  <c r="M267" i="83"/>
  <c r="AC23" i="83" s="1"/>
  <c r="K297" i="83"/>
  <c r="G120" i="83"/>
  <c r="D153" i="83"/>
  <c r="L153" i="83"/>
  <c r="D200" i="83"/>
  <c r="L200" i="83"/>
  <c r="Q29" i="83"/>
  <c r="Q28" i="83"/>
  <c r="Q112" i="83"/>
  <c r="D121" i="83"/>
  <c r="E121" i="83" s="1"/>
  <c r="M153" i="83"/>
  <c r="AC14" i="83" s="1"/>
  <c r="G188" i="83"/>
  <c r="G183" i="83"/>
  <c r="O16" i="83" s="1"/>
  <c r="O183" i="83"/>
  <c r="AE16" i="83" s="1"/>
  <c r="H270" i="83"/>
  <c r="M269" i="83"/>
  <c r="M102" i="83"/>
  <c r="J226" i="83"/>
  <c r="M255" i="83"/>
  <c r="D270" i="83"/>
  <c r="E270" i="83" s="1"/>
  <c r="D284" i="83"/>
  <c r="E285" i="83" s="1"/>
  <c r="D282" i="83"/>
  <c r="L282" i="83"/>
  <c r="H338" i="83"/>
  <c r="G340" i="83"/>
  <c r="H341" i="83" s="1"/>
  <c r="H356" i="83"/>
  <c r="I357" i="83" s="1"/>
  <c r="H354" i="83"/>
  <c r="O30" i="83" s="1"/>
  <c r="P354" i="83"/>
  <c r="AE30" i="83" s="1"/>
  <c r="G370" i="83"/>
  <c r="O370" i="83"/>
  <c r="AD31" i="83" s="1"/>
  <c r="I383" i="83"/>
  <c r="Q32" i="83" s="1"/>
  <c r="G385" i="83"/>
  <c r="J186" i="83"/>
  <c r="D189" i="83"/>
  <c r="M284" i="83"/>
  <c r="N285" i="83" s="1"/>
  <c r="D325" i="83"/>
  <c r="E326" i="83" s="1"/>
  <c r="D385" i="83"/>
  <c r="E386" i="83" s="1"/>
  <c r="G415" i="83"/>
  <c r="F73" i="83"/>
  <c r="O117" i="83"/>
  <c r="G152" i="83"/>
  <c r="G153" i="83" s="1"/>
  <c r="O14" i="83" s="1"/>
  <c r="O152" i="83"/>
  <c r="O153" i="83" s="1"/>
  <c r="AE14" i="83" s="1"/>
  <c r="D252" i="83"/>
  <c r="H415" i="83"/>
  <c r="F418" i="83"/>
  <c r="H49" i="83"/>
  <c r="H50" i="83" s="1"/>
  <c r="H52" i="83" s="1"/>
  <c r="J325" i="83"/>
  <c r="K326" i="83" s="1"/>
  <c r="J385" i="83"/>
  <c r="G418" i="83"/>
  <c r="N73" i="83"/>
  <c r="H101" i="83"/>
  <c r="J340" i="83"/>
  <c r="K341" i="83" s="1"/>
  <c r="F417" i="83"/>
  <c r="H418" i="83"/>
  <c r="I83" i="83"/>
  <c r="H73" i="83"/>
  <c r="N186" i="83"/>
  <c r="AD17" i="83" s="1"/>
  <c r="G252" i="83"/>
  <c r="O22" i="83" s="1"/>
  <c r="K356" i="83"/>
  <c r="L357" i="83" s="1"/>
  <c r="G417" i="83"/>
  <c r="I418" i="83"/>
  <c r="O83" i="83"/>
  <c r="G118" i="83"/>
  <c r="O11" i="83" s="1"/>
  <c r="G267" i="83"/>
  <c r="O23" i="83" s="1"/>
  <c r="O73" i="83"/>
  <c r="N77" i="83"/>
  <c r="D83" i="83"/>
  <c r="J183" i="83"/>
  <c r="G282" i="83"/>
  <c r="O25" i="83" s="1"/>
  <c r="H80" i="83"/>
  <c r="I73" i="83"/>
  <c r="O50" i="83"/>
  <c r="O55" i="83" s="1"/>
  <c r="G73" i="83"/>
  <c r="E49" i="83"/>
  <c r="E50" i="83" s="1"/>
  <c r="E83" i="83"/>
  <c r="O80" i="83"/>
  <c r="K49" i="83"/>
  <c r="K50" i="83"/>
  <c r="K80" i="83"/>
  <c r="J55" i="83"/>
  <c r="N49" i="83"/>
  <c r="N50" i="83"/>
  <c r="M50" i="83"/>
  <c r="M49" i="83"/>
  <c r="L50" i="83"/>
  <c r="L49" i="83"/>
  <c r="Q44" i="83"/>
  <c r="J73" i="83"/>
  <c r="G49" i="83"/>
  <c r="M83" i="83"/>
  <c r="I80" i="83"/>
  <c r="H77" i="83"/>
  <c r="M80" i="83"/>
  <c r="G77" i="83"/>
  <c r="I77" i="83"/>
  <c r="Q70" i="83"/>
  <c r="G80" i="83"/>
  <c r="J80" i="83"/>
  <c r="H386" i="83" l="1"/>
  <c r="K270" i="83"/>
  <c r="H121" i="83"/>
  <c r="N270" i="83"/>
  <c r="N326" i="83"/>
  <c r="F357" i="83"/>
  <c r="K255" i="83"/>
  <c r="H189" i="83"/>
  <c r="D59" i="83"/>
  <c r="K386" i="83"/>
  <c r="M121" i="83"/>
  <c r="N121" i="83" s="1"/>
  <c r="N189" i="83"/>
  <c r="P29" i="83"/>
  <c r="P28" i="83"/>
  <c r="J59" i="83"/>
  <c r="K102" i="83" s="1"/>
  <c r="O52" i="83"/>
  <c r="AE8" i="83" s="1"/>
  <c r="Q49" i="83"/>
  <c r="M59" i="83"/>
  <c r="N102" i="83" s="1"/>
  <c r="K98" i="83"/>
  <c r="K55" i="83"/>
  <c r="K52" i="83"/>
  <c r="E52" i="83"/>
  <c r="E98" i="83"/>
  <c r="G50" i="83"/>
  <c r="O7" i="83" s="1"/>
  <c r="G59" i="83"/>
  <c r="L55" i="83"/>
  <c r="L52" i="83"/>
  <c r="M52" i="83"/>
  <c r="AC8" i="83" s="1"/>
  <c r="M98" i="83"/>
  <c r="AC10" i="83" s="1"/>
  <c r="AC7" i="83"/>
  <c r="N52" i="83"/>
  <c r="AD8" i="83" s="1"/>
  <c r="N55" i="83"/>
  <c r="P12" i="83" s="1"/>
  <c r="E102" i="83"/>
  <c r="F98" i="83"/>
  <c r="Q8" i="83"/>
  <c r="Q7" i="83"/>
  <c r="I98" i="83"/>
  <c r="Q10" i="83" s="1"/>
  <c r="Q12" i="83"/>
  <c r="O98" i="83"/>
  <c r="AE10" i="83" s="1"/>
  <c r="AE7" i="83"/>
  <c r="AD7" i="83"/>
  <c r="N98" i="83"/>
  <c r="AD10" i="83" s="1"/>
  <c r="L98" i="83"/>
  <c r="P8" i="83"/>
  <c r="P7" i="83"/>
  <c r="H98" i="83"/>
  <c r="P10" i="83" s="1"/>
  <c r="H102" i="83"/>
  <c r="G98" i="83" l="1"/>
  <c r="O10" i="83" s="1"/>
  <c r="G52" i="83"/>
  <c r="O8" i="83" s="1"/>
  <c r="M55" i="83"/>
  <c r="O12" i="83" s="1"/>
  <c r="D98" i="83"/>
</calcChain>
</file>

<file path=xl/sharedStrings.xml><?xml version="1.0" encoding="utf-8"?>
<sst xmlns="http://schemas.openxmlformats.org/spreadsheetml/2006/main" count="4857" uniqueCount="233">
  <si>
    <t>Con CIP válido (%)</t>
  </si>
  <si>
    <t>Estancia media</t>
  </si>
  <si>
    <t>Varones (%)</t>
  </si>
  <si>
    <t>Trombolisis  (%)</t>
  </si>
  <si>
    <t>Angioplastia  (%)</t>
  </si>
  <si>
    <t>Menores de 80 años (%)</t>
  </si>
  <si>
    <t>Ingreso Urgente (%)</t>
  </si>
  <si>
    <t>RMN (%)</t>
  </si>
  <si>
    <t>Angiografía (%)</t>
  </si>
  <si>
    <t>Ultrasonidos (%)</t>
  </si>
  <si>
    <t>Edad media</t>
  </si>
  <si>
    <t>Episodios completos</t>
  </si>
  <si>
    <t>Área 2, Cartagena</t>
  </si>
  <si>
    <t>Área 3, Lorca</t>
  </si>
  <si>
    <t>Área 4, Noroeste</t>
  </si>
  <si>
    <t>Área 5, Altiplano</t>
  </si>
  <si>
    <t>Área 8, Mar Menor</t>
  </si>
  <si>
    <t>Tasa (100.000 habitantes)</t>
  </si>
  <si>
    <t>Menores de 80 años</t>
  </si>
  <si>
    <t>Total episodios</t>
  </si>
  <si>
    <t>Índice</t>
  </si>
  <si>
    <t>Área 1, Murcia-Oeste</t>
  </si>
  <si>
    <t>OPTIMIZADO PARA UNA RESOLUCIÓN DE 1024x768, EN OTROS CASOS AUMENTE EL ZOOM.</t>
  </si>
  <si>
    <t>(1)</t>
  </si>
  <si>
    <t xml:space="preserve">TAC (%) </t>
  </si>
  <si>
    <t>-</t>
  </si>
  <si>
    <t>Área 6, Vega Media del Segura</t>
  </si>
  <si>
    <t>Área 7, Murcia-Este</t>
  </si>
  <si>
    <t>Área 9, Vega Alta del Segura</t>
  </si>
  <si>
    <t>Trombectomía mecánica (%)</t>
  </si>
  <si>
    <t>Alguno de los anteriores (%)</t>
  </si>
  <si>
    <t>Endarterectomía (%)</t>
  </si>
  <si>
    <t>Algún procedimiento terapéutico (%)</t>
  </si>
  <si>
    <r>
      <t xml:space="preserve">Reingresos a 30 días (%) </t>
    </r>
    <r>
      <rPr>
        <vertAlign val="superscript"/>
        <sz val="9"/>
        <rFont val="Arial"/>
        <family val="2"/>
      </rPr>
      <t>(2) (6)</t>
    </r>
  </si>
  <si>
    <r>
      <t xml:space="preserve">Hosp. referencia (%) </t>
    </r>
    <r>
      <rPr>
        <vertAlign val="superscript"/>
        <sz val="9"/>
        <rFont val="Arial"/>
        <family val="2"/>
      </rPr>
      <t>(4)</t>
    </r>
  </si>
  <si>
    <r>
      <t>Solo h. concertados (%)</t>
    </r>
    <r>
      <rPr>
        <vertAlign val="superscript"/>
        <sz val="9"/>
        <rFont val="Arial"/>
        <family val="2"/>
      </rPr>
      <t xml:space="preserve"> (5)</t>
    </r>
  </si>
  <si>
    <r>
      <t xml:space="preserve">Reing. Program. 2 meses (%) </t>
    </r>
    <r>
      <rPr>
        <vertAlign val="superscript"/>
        <sz val="9"/>
        <rFont val="Arial"/>
        <family val="2"/>
      </rPr>
      <t>(3) (6)</t>
    </r>
  </si>
  <si>
    <t>Subtipos</t>
  </si>
  <si>
    <t>Hemorragia subaracnoidea</t>
  </si>
  <si>
    <t>Hemorragia intracerebral</t>
  </si>
  <si>
    <t>Otra hem. Intrac. (no traumática)</t>
  </si>
  <si>
    <t>Accidente isquémico transitorio</t>
  </si>
  <si>
    <t>Ictus hemorrágico</t>
  </si>
  <si>
    <t>Complejo Hospitalario de Cartagena</t>
  </si>
  <si>
    <t>H. Rafael Méndez</t>
  </si>
  <si>
    <t>H. Comarcal del Noroeste</t>
  </si>
  <si>
    <t>H. Virgen del Castillo</t>
  </si>
  <si>
    <t>H. JM Morales Meseguer</t>
  </si>
  <si>
    <t>H. Reina Sofía</t>
  </si>
  <si>
    <t>H. Los Arcos del Mar Menor</t>
  </si>
  <si>
    <t>Por Área de Salud de residencia del paciente</t>
  </si>
  <si>
    <t>Ictus Isquémico (Región)</t>
  </si>
  <si>
    <t>Índice General</t>
  </si>
  <si>
    <t>Índice Ictus Isquémico</t>
  </si>
  <si>
    <t>Ictus isquémico  (índice)</t>
  </si>
  <si>
    <r>
      <t xml:space="preserve">Reingresos a 30 días (%) </t>
    </r>
    <r>
      <rPr>
        <vertAlign val="superscript"/>
        <sz val="9"/>
        <rFont val="Arial"/>
        <family val="2"/>
      </rPr>
      <t>(1) (5)</t>
    </r>
  </si>
  <si>
    <r>
      <t xml:space="preserve">Reing. Program. 2 meses (%) </t>
    </r>
    <r>
      <rPr>
        <vertAlign val="superscript"/>
        <sz val="9"/>
        <rFont val="Arial"/>
        <family val="2"/>
      </rPr>
      <t>(2) (5)</t>
    </r>
  </si>
  <si>
    <r>
      <t xml:space="preserve">Hosp. referencia (%) </t>
    </r>
    <r>
      <rPr>
        <vertAlign val="superscript"/>
        <sz val="9"/>
        <rFont val="Arial"/>
        <family val="2"/>
      </rPr>
      <t>(3)</t>
    </r>
  </si>
  <si>
    <r>
      <t>Solo h. concertados (%)</t>
    </r>
    <r>
      <rPr>
        <vertAlign val="superscript"/>
        <sz val="9"/>
        <rFont val="Arial"/>
        <family val="2"/>
      </rPr>
      <t xml:space="preserve"> (4)</t>
    </r>
  </si>
  <si>
    <r>
      <t xml:space="preserve">Por hospital responsable </t>
    </r>
    <r>
      <rPr>
        <b/>
        <vertAlign val="superscript"/>
        <sz val="11"/>
        <color indexed="12"/>
        <rFont val="Arial"/>
        <family val="2"/>
      </rPr>
      <t>(1)</t>
    </r>
  </si>
  <si>
    <t>% del total Región</t>
  </si>
  <si>
    <t>(1) Hospital responsable (del alta): último hospital donde es atendido el paciente, en el caso en que existan varios episodios con continuidad asistencial enlazados. Todos los indicadores poblacionales calculados en función del área de salud de residencia del paciente.</t>
  </si>
  <si>
    <t>H. de la Vega Lorenzo Guirao</t>
  </si>
  <si>
    <t>H. C. Virgen de la Arrixaca</t>
  </si>
  <si>
    <t>Patología Cerebrovascular (total)</t>
  </si>
  <si>
    <t>Hospital C. U. Virgen de la Arrixaca</t>
  </si>
  <si>
    <t>Altas</t>
  </si>
  <si>
    <t>Altas por Episodio completo</t>
  </si>
  <si>
    <t>Trombolisis química (%)</t>
  </si>
  <si>
    <t>Total</t>
  </si>
  <si>
    <t>menores 80 a</t>
  </si>
  <si>
    <t>menores 80 años</t>
  </si>
  <si>
    <t>Razón atendidos/residentes</t>
  </si>
  <si>
    <t>Mortalidad intrahospitalaria (%)</t>
  </si>
  <si>
    <t>Mortalidad intrahospitalaria 30 días (%)</t>
  </si>
  <si>
    <r>
      <t>2015</t>
    </r>
    <r>
      <rPr>
        <vertAlign val="superscript"/>
        <sz val="10"/>
        <rFont val="Arial"/>
        <family val="2"/>
      </rPr>
      <t>(*)</t>
    </r>
  </si>
  <si>
    <t>Metodología</t>
  </si>
  <si>
    <t>Volver</t>
  </si>
  <si>
    <t>2010, primer año completo de aplicación del Programa de Atención al Ictus. (1) Se refiere a la actividad realizada sobre todas las personas asistidas, independientemente de su residencia o financiación.  Fuente: Registro del CMBD. Servicio de Planificación y Financiación Sanitaria. Consejería de Salud. Región de Murcia. Población: Padrón Municipal, Centro Regional de Estadística.</t>
  </si>
  <si>
    <r>
      <t xml:space="preserve">Reingresos a 30 días (%) </t>
    </r>
    <r>
      <rPr>
        <vertAlign val="superscript"/>
        <sz val="9"/>
        <rFont val="Arial"/>
        <family val="2"/>
      </rPr>
      <t>(1) (4)</t>
    </r>
  </si>
  <si>
    <r>
      <t xml:space="preserve">Reing. Program. 2 meses (%) </t>
    </r>
    <r>
      <rPr>
        <vertAlign val="superscript"/>
        <sz val="9"/>
        <rFont val="Arial"/>
        <family val="2"/>
      </rPr>
      <t>(2) (4)</t>
    </r>
  </si>
  <si>
    <r>
      <t xml:space="preserve">Hosp. referencia (%) </t>
    </r>
    <r>
      <rPr>
        <vertAlign val="superscript"/>
        <sz val="9"/>
        <rFont val="Arial"/>
        <family val="2"/>
      </rPr>
      <t>(3)</t>
    </r>
  </si>
  <si>
    <r>
      <t xml:space="preserve">Reingresos a 30 días (%) </t>
    </r>
    <r>
      <rPr>
        <vertAlign val="superscript"/>
        <sz val="9"/>
        <rFont val="Arial"/>
        <family val="2"/>
      </rPr>
      <t>(1) (5)</t>
    </r>
  </si>
  <si>
    <r>
      <t xml:space="preserve">Reing. Program. 2 meses (%) </t>
    </r>
    <r>
      <rPr>
        <vertAlign val="superscript"/>
        <sz val="9"/>
        <rFont val="Arial"/>
        <family val="2"/>
      </rPr>
      <t>(2) (5)</t>
    </r>
  </si>
  <si>
    <r>
      <t>Solo h. concertados (%)</t>
    </r>
    <r>
      <rPr>
        <vertAlign val="superscript"/>
        <sz val="9"/>
        <rFont val="Arial"/>
        <family val="2"/>
      </rPr>
      <t xml:space="preserve"> (4)</t>
    </r>
  </si>
  <si>
    <t>0-10, leve</t>
  </si>
  <si>
    <t>11-20, moderado</t>
  </si>
  <si>
    <t>21 y más, grave</t>
  </si>
  <si>
    <r>
      <t>2016</t>
    </r>
    <r>
      <rPr>
        <vertAlign val="superscript"/>
        <sz val="10"/>
        <rFont val="Arial"/>
        <family val="2"/>
      </rPr>
      <t>(*)</t>
    </r>
  </si>
  <si>
    <r>
      <t>2017</t>
    </r>
    <r>
      <rPr>
        <vertAlign val="superscript"/>
        <sz val="10"/>
        <rFont val="Arial"/>
        <family val="2"/>
      </rPr>
      <t>(*)</t>
    </r>
  </si>
  <si>
    <r>
      <t>2018</t>
    </r>
    <r>
      <rPr>
        <vertAlign val="superscript"/>
        <sz val="10"/>
        <rFont val="Arial"/>
        <family val="2"/>
      </rPr>
      <t>(*)</t>
    </r>
  </si>
  <si>
    <r>
      <t>Tromb. mecánica/Endart. (%)</t>
    </r>
    <r>
      <rPr>
        <vertAlign val="superscript"/>
        <sz val="9"/>
        <rFont val="Arial"/>
        <family val="2"/>
      </rPr>
      <t>(#)</t>
    </r>
  </si>
  <si>
    <t>Valores conocidos (%)</t>
  </si>
  <si>
    <t>Trombec. mecánica/Endarterectomía (%)</t>
  </si>
  <si>
    <t>Puntuación Escala NIHSS</t>
  </si>
  <si>
    <t>2010, primer año completo de aplicación del Programa de Atención al Ictus. (*) Existe una subcodificación que afecta en 2015 al Hospital Rafael Méndez y al Área de Salud de Lorca , en 2016-2018  a los hospitales Rafael Méndez , Virgen Arrixaca y Cartagena. Tras el proceso de estimación, la frecuentación en 2015 no debe de estar afectada; en el resto, puede existir una infraestimación máxima entre el  2,8% (2018) y el 5,2% (2016); el resto de indicadores se calculan con el periodo febrero-julio como estimación del año completo. Cambios en la tendencia pueden deberse a: A) cambios en los criterios de prioridad de la codificación de procedimientos (trama gris), B) codigos de la CIE-10 que no permiten identificar el procedimiento (#). NIHSS: National Institute of Health Stroke Score. (1) Solo se calcula para el total. (2) Por cualquier motivo, en cualquier hospital. (3) Programados en Neurología de hospitales de referencia (H. Arrixaca o C.H. Cartagena). (4) Han estado internados en hospitales referencia en algún momento. (5) Solo han estado internados en hospitales concertados. (6) En denominador se descuentan los fallecidos. Fuente: Registro del CMBD. Servicio de Planificación y Financiación Sanitaria. Consejería de Salud. Región de Murcia. Población: Padrón Municipal, Centro Regional de Estadística.</t>
  </si>
  <si>
    <r>
      <t>Notas Metodológicas:</t>
    </r>
    <r>
      <rPr>
        <sz val="8"/>
        <color indexed="23"/>
        <rFont val="Arial"/>
        <family val="2"/>
      </rPr>
      <t xml:space="preserve"> Fuente de la Información: Conjunto Mínimo Básico de Datos, Región de Murcia. Definición de caso: Episodios de asistencia hospitalaria con internamiento en personas residentes en la Región de Murcia, financiados por el Servicio Murciano de Salud con diagnóstico principal de patología cerebrovascular (Códigos CIE-9 430-6). Se excluye la media/larga estancia en hospitales concertados (&gt; de 90 días). Identificados por el CIP, los episodios con continuidad asistencial entre hospitales (traslados) se agrupan en uno solo. Indicadores elaborados por área de salud de residencia del paciente. Tasas en función de la población publicada por el CREM. Las variaciones en los datos sobre informes precedentes se deben al mantenimiento y actualización el CMBD. Para definición y alcance de las variables estudiadas ver apartado de metodología.
</t>
    </r>
  </si>
  <si>
    <t>al informe relacionado</t>
  </si>
  <si>
    <t xml:space="preserve"> Puede acceder </t>
  </si>
  <si>
    <t xml:space="preserve">o a otros informes sobre esta patología  (reingresos, accesibilidad)  </t>
  </si>
  <si>
    <t>Algún ttº agudo (%)</t>
  </si>
  <si>
    <t>Algún tratamiento agudo (%)</t>
  </si>
  <si>
    <t>Patología cerebrovascular. Indicadores a partir del CMBD. Región de Murcia, 2008-2021.</t>
  </si>
  <si>
    <t>Octubre, 2022</t>
  </si>
  <si>
    <r>
      <t>2019</t>
    </r>
    <r>
      <rPr>
        <vertAlign val="superscript"/>
        <sz val="10"/>
        <rFont val="Arial"/>
        <family val="2"/>
      </rPr>
      <t>(*)</t>
    </r>
  </si>
  <si>
    <r>
      <t>2020</t>
    </r>
    <r>
      <rPr>
        <vertAlign val="superscript"/>
        <sz val="10"/>
        <rFont val="Arial"/>
        <family val="2"/>
      </rPr>
      <t>(*)</t>
    </r>
  </si>
  <si>
    <r>
      <t>2021</t>
    </r>
    <r>
      <rPr>
        <vertAlign val="superscript"/>
        <sz val="10"/>
        <rFont val="Arial"/>
        <family val="2"/>
      </rPr>
      <t>(*)</t>
    </r>
  </si>
  <si>
    <t/>
  </si>
  <si>
    <t>grupos de edad</t>
  </si>
  <si>
    <t>80 y más años</t>
  </si>
  <si>
    <t xml:space="preserve">    2016</t>
  </si>
  <si>
    <t xml:space="preserve">    2017</t>
  </si>
  <si>
    <t xml:space="preserve">    2018</t>
  </si>
  <si>
    <t xml:space="preserve">    2019</t>
  </si>
  <si>
    <t xml:space="preserve">    2020</t>
  </si>
  <si>
    <t xml:space="preserve">    2021</t>
  </si>
  <si>
    <t>Count</t>
  </si>
  <si>
    <t>Diagnostico</t>
  </si>
  <si>
    <t>AIT</t>
  </si>
  <si>
    <t>HEM</t>
  </si>
  <si>
    <t>ISQ</t>
  </si>
  <si>
    <t>,00</t>
  </si>
  <si>
    <t>1,00</t>
  </si>
  <si>
    <t>Menores de 80</t>
  </si>
  <si>
    <t>Tasa</t>
  </si>
  <si>
    <t>Episodios/epis. Completo</t>
  </si>
  <si>
    <t>Lauro</t>
  </si>
  <si>
    <t>%menores 80</t>
  </si>
  <si>
    <t>Tasa Lauro</t>
  </si>
  <si>
    <t>% meores 80 Lauor</t>
  </si>
  <si>
    <t>Sexo</t>
  </si>
  <si>
    <t>SEXO0</t>
  </si>
  <si>
    <t>1</t>
  </si>
  <si>
    <t>2</t>
  </si>
  <si>
    <t>3</t>
  </si>
  <si>
    <t>%hombres</t>
  </si>
  <si>
    <t>%Hombres Lauro</t>
  </si>
  <si>
    <t>Edad</t>
  </si>
  <si>
    <t>TIPOING0</t>
  </si>
  <si>
    <t>99</t>
  </si>
  <si>
    <t>Estancia</t>
  </si>
  <si>
    <t>TAC</t>
  </si>
  <si>
    <t>0</t>
  </si>
  <si>
    <t>%</t>
  </si>
  <si>
    <t>RMN</t>
  </si>
  <si>
    <t>Arteriografia</t>
  </si>
  <si>
    <t>Ultrasonido</t>
  </si>
  <si>
    <t>Reingreso30</t>
  </si>
  <si>
    <t>Reingreso60</t>
  </si>
  <si>
    <t>Recibe tratamiento en hospital de referencia SI/NO</t>
  </si>
  <si>
    <t>NO</t>
  </si>
  <si>
    <t>SI</t>
  </si>
  <si>
    <t>SoloPrivado</t>
  </si>
  <si>
    <t>Poblaciones (CREM, no TSI)</t>
  </si>
  <si>
    <t>Casos Lauro</t>
  </si>
  <si>
    <t>Casos totales</t>
  </si>
  <si>
    <t>Recuento</t>
  </si>
  <si>
    <t>CIP_VALIDO</t>
  </si>
  <si>
    <t>2010, primer año completo de aplicación del Programa de Atención al Ictus. (*) Existe una subcodificación que afecta en 2015 al Hospital Rafael Méndez y al Área de Salud de Lorca , en 2016-2018  a los hospitales Rafael Méndez , Virgen Arrixaca y Cartagena. Tras el proceso de estimación, la frecuentación en 2015 no debe de estar afectada; en el resto, puede existir una infraestimación máxima entre el  2,8% (2018) y el 5,2% (2016); el resto de parametros se calculan con el periodo febrero-julio como estimación del año completo. En trama gris: disminución de la frecuencia debida a cambios en los criterios de codificación. (1) Solo se calcula para el total. (2) Por cualquier motivo, en cualquier hospital. (3) Programados en Neurología de hospitales de referencia (H. Arrixaca o C.H. Cartagena). (4) Han estado internados en hospitales referencia en algún momento. (5) Solo han estado internados en hospitales concertados. (6) En denominador se descuentan los fallecidos. (7) Corrección de la serie incluyendo los códigos B34 (3,4,5,6,7,8)%%%  B341%%% y B34R%%%. Fuente: Registro del CMBD. Servicio de Planificación y Financiación Sanitaria. Consejería de Salud. Región de Murcia. Población: Padrón Municipal, Centro Regional de Estadística.</t>
  </si>
  <si>
    <t>2010, primer año completo de aplicación del Programa de Atención al Ictus. (*) Existe una subcodificación que afecta en 2015 al Hospital Rafael Méndez y al Área de Salud de Lorca , en 2016-2018  a los hospitales Rafael Méndez , Virgen Arrixaca y Cartagena. Tras el proceso de estimación, la frecuentación en 2015 no debe de estar afectada; en el resto, puede existir una infraestimación máxima entre el  2,8% (2018) y el 5,2% (2016); el resto de indicadores se calculan con el periodo febrero-julio como estimación del año completo. Cambios en la tendencia pueden deberse a: A) cambios en los criterios de prioridad de la codificación de procedimientos (trama gris), B) codigos de la CIE-10 que no permiten identificar el procedimiento (#). (1) Solo se calcula para el total. (2) Por cualquier motivo, en cualquier hospital. (3) Programados en Neurología de hospitales de referencia (H. Arrixaca o C.H. Cartagena). (4) Han estado internados en hospitales referencia en algún momento. (5) Solo han estado internados en hospitales concertados. (6) En denominador se descuentan los fallecidos. (7) Corrección de la serie incluyendo los códigos B34 (3,4,5,6,7,8)%%%  B341%%% y B34R%%%. Fuente: Registro del CMBD. Servicio de Planificación y Financiación Sanitaria. Consejería de Salud. Región de Murcia. Población: Padrón Municipal, Centro Regional de Estadística.</t>
  </si>
  <si>
    <r>
      <t>Ultrasonidos (%)</t>
    </r>
    <r>
      <rPr>
        <vertAlign val="superscript"/>
        <sz val="9"/>
        <rFont val="Arial"/>
        <family val="2"/>
      </rPr>
      <t>(7)</t>
    </r>
  </si>
  <si>
    <t>Mortalidad intrahosp 30 días</t>
  </si>
  <si>
    <t>AoAlta</t>
  </si>
  <si>
    <t>2016</t>
  </si>
  <si>
    <t>2017</t>
  </si>
  <si>
    <t>2018</t>
  </si>
  <si>
    <t>2019</t>
  </si>
  <si>
    <t>2020</t>
  </si>
  <si>
    <t>2021</t>
  </si>
  <si>
    <t>80 y más</t>
  </si>
  <si>
    <t>Media</t>
  </si>
  <si>
    <t>Lauro no incluyo algunos códigos acordados. Se corrige su serie ey se añade nota a pie de tabla</t>
  </si>
  <si>
    <t>Patología Cerebrovascular. Indicadores a partir del CMBD. Región de Murcia, 2008-2021.</t>
  </si>
  <si>
    <t>2010, primer año completo de aplicación del Programa de Atención al Ictus. (*) Existe una subcodificación que afecta en 2015 al Hospital Rafael Méndez y al Área de Salud de Lorca , en 2016-2018  a los hospitales Rafael Méndez , Virgen Arrixaca y Cartagena. Tras el proceso de estimación, la frecuentación en 2015 no debe de estar afectada; en el resto, puede existir una infraestimación máxima entre el  2,8% (2018) y el 5,2% (2016); el resto de indicadores se calculan con el periodo febrero-julio como estimación del año completo. Cambios en la tendencia pueden deberse a: A) cambios en los criterios de prioridad de la codificación de procedimientos (trama gris), B) codigos de la CIE-10 que no permiten identificar el procedimiento (#). NIHSS: National Institute of Health Stroke Score. (1) Solo se calcula para el total. (2) Por cualquier motivo, en cualquier hospital. (3) Programados en Neurología de hospitales de referencia (H. Arrixaca o C.H. Cartagena). (4) Han estado internados en hospitales referencia en algún momento. (5) Solo han estado internados en hospitales concertados. (6) En denominador se descuentan los fallecidos. (7) Corrección de la serie incluyendo los códigos B34 (3,4,5,6,7,8)%%%  B341%%% y B34R%%%. Fuente: Registro del CMBD. Servicio de Planificación y Financiación Sanitaria. Consejería de Salud. Región de Murcia. Población: Padrón Municipal, Centro Regional de Estadística.</t>
  </si>
  <si>
    <t>Ictus Isquémico. Indicadores a partir del CMBD. Región de Murcia, 2008-2021.</t>
  </si>
  <si>
    <t>Ictus hemorrágico. Indicadores a partir del CMBD. Región de Murcia, 2008-2021.</t>
  </si>
  <si>
    <t>Accidente Isquémico Transitorio. Indicadores a partir del CMBD. Región de Murcia, 2008-2021.</t>
  </si>
  <si>
    <t>Fallecidos_chorizo</t>
  </si>
  <si>
    <t>Trombolisis</t>
  </si>
  <si>
    <t>Trombectomiamecanica</t>
  </si>
  <si>
    <t>Endarterectomia</t>
  </si>
  <si>
    <t>TrombectomiaM.Endarterectomia</t>
  </si>
  <si>
    <t>Angioplastia</t>
  </si>
  <si>
    <t>Cualquier_tto</t>
  </si>
  <si>
    <t>TTo_agudo</t>
  </si>
  <si>
    <t>Oclusión/restricción arterial  (%)</t>
  </si>
  <si>
    <t>Nivel_gravedad</t>
  </si>
  <si>
    <t>Grave</t>
  </si>
  <si>
    <t>Leve</t>
  </si>
  <si>
    <t>moderado</t>
  </si>
  <si>
    <t>Moderado</t>
  </si>
  <si>
    <t>No consta</t>
  </si>
  <si>
    <t>% NC</t>
  </si>
  <si>
    <t>% Leve</t>
  </si>
  <si>
    <t>% Moderado</t>
  </si>
  <si>
    <t>% Grave</t>
  </si>
  <si>
    <t>Periodo_alta</t>
  </si>
  <si>
    <t>2016-2018</t>
  </si>
  <si>
    <t>2019-2021</t>
  </si>
  <si>
    <t>No const</t>
  </si>
  <si>
    <t>No costa</t>
  </si>
  <si>
    <t>Ictus Isquémico. Indicadores a partir del CMBD. Área de Salud Murcia-Oeste, 2008-2021.</t>
  </si>
  <si>
    <t>Ictus Isquémico. Indicadores a partir del CMBD. Área de Salud de Cartagena, 2008-2021.</t>
  </si>
  <si>
    <t>Ictus Isquémico. Indicadores a partir del CMBD. Hospital Rafael Méndez, 2008-2021.</t>
  </si>
  <si>
    <t>Ictus Isquémico. Indicadores a partir del CMBD. Área de Salud del Noroeste, 2008-2021.</t>
  </si>
  <si>
    <t>Ictus Isquémico. Indicadores a partir del CMBD. Área de Salud del Altiplano, 2008-2021.</t>
  </si>
  <si>
    <t>Ictus Isquémico. Indicadores a partir del CMBD. Área de Salud Vega Media del Segura, 2008-2021.</t>
  </si>
  <si>
    <t>Ictus Isquémico. Indicadores a partir del CMBD. Área de Salud Murcia-Este, 2008-2021.</t>
  </si>
  <si>
    <t>Ictus Isquémico. Indicadores a partir del CMBD. Área de Salud Mar Menor, 2008-2021.</t>
  </si>
  <si>
    <t>Ictus Isquémico. Indicadores a partir del CMBD. Área de Salud Vega Alta del Segura, 2008-2021.</t>
  </si>
  <si>
    <t>Ictus Isquémico. Indicadores a partir del CMBD. Hospital C. Virgen de la Arrixaca, 2008-2021.</t>
  </si>
  <si>
    <t>Ictus Isquémico. Indicadores a partir del CMBD. Complejo Hosp. de Cartagena, 2008-2021.</t>
  </si>
  <si>
    <t>Ictus Isquémico. Indicadores a partir del CMBD. Hospital Comarcal del Noroeste, 2008-2021.</t>
  </si>
  <si>
    <t>Ictus Isquémico. Indicadores a partir del CMBD. Hospital Virgen del Castillo, 2008-2021.</t>
  </si>
  <si>
    <t>Ictus Isquémico. Indicadores a partir del CMBD. Hospital JM Morales Meseguer, 2008-2021.</t>
  </si>
  <si>
    <t>Ictus Isquémico. Indicadores a partir del CMBD. Hospital Reina Sofía, 2008-2021.</t>
  </si>
  <si>
    <t>Ictus Isquémico. Indicadores a partir del CMBD. Hospital Los Arcos del Mar Menor, 2008-2021.</t>
  </si>
  <si>
    <t>Ictus Isquémico. Indicadores a partir del CMBD. Hospitales concertados, 2008-2021.</t>
  </si>
  <si>
    <r>
      <t>Solo h. concertados (%)</t>
    </r>
    <r>
      <rPr>
        <b/>
        <vertAlign val="superscript"/>
        <sz val="9"/>
        <color indexed="10"/>
        <rFont val="Arial"/>
        <family val="2"/>
      </rPr>
      <t xml:space="preserve"> (4)</t>
    </r>
  </si>
  <si>
    <r>
      <t>Ictus Isquémico. Indicadores a partir del CMBD. Actividad de los hospitales de referencia regional</t>
    </r>
    <r>
      <rPr>
        <b/>
        <vertAlign val="superscript"/>
        <sz val="13"/>
        <rFont val="Arial"/>
        <family val="2"/>
      </rPr>
      <t>(1)</t>
    </r>
    <r>
      <rPr>
        <b/>
        <sz val="13"/>
        <rFont val="Arial"/>
        <family val="2"/>
      </rPr>
      <t>, 2008-2021.</t>
    </r>
  </si>
  <si>
    <t>Ictus Isquémico. Indicadores a partir del CMBD. H. de la Vega Lorenzo Guirao 2008-2021.</t>
  </si>
  <si>
    <t>Ictus Isquémico. Indicadores a partir del CMBD. Área de Salud de Lorca, 2008-2021.</t>
  </si>
  <si>
    <t>AREA0</t>
  </si>
  <si>
    <t xml:space="preserve"> 1</t>
  </si>
  <si>
    <t xml:space="preserve"> 2</t>
  </si>
  <si>
    <t xml:space="preserve"> 3</t>
  </si>
  <si>
    <t xml:space="preserve"> 4</t>
  </si>
  <si>
    <t xml:space="preserve"> 7</t>
  </si>
  <si>
    <t xml:space="preserve"> 8</t>
  </si>
  <si>
    <t xml:space="preserve"> 9</t>
  </si>
  <si>
    <t>88</t>
  </si>
  <si>
    <t>Atendidod</t>
  </si>
  <si>
    <t>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</si>
</sst>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1010C0A]#,##0"/>
    <numFmt numFmtId="167" formatCode="#,##0.000"/>
    <numFmt numFmtId="168" formatCode="###0"/>
    <numFmt numFmtId="169" formatCode="###0.0"/>
    <numFmt numFmtId="170" formatCode="###0.00"/>
  </numFmts>
  <fonts count="57">
    <font>
      <sz val="10"/>
      <name val="Arial"/>
    </font>
    <font>
      <sz val="10"/>
      <name val="Arial"/>
      <family val="2"/>
    </font>
    <font>
      <sz val="8"/>
      <name val="Arial"/>
      <family val="2"/>
    </font>
    <font>
      <b/>
      <sz val="10"/>
      <name val="Arial"/>
      <family val="2"/>
    </font>
    <font>
      <u/>
      <sz val="10"/>
      <color indexed="12"/>
      <name val="Arial"/>
      <family val="2"/>
    </font>
    <font>
      <sz val="7"/>
      <name val="Arial"/>
      <family val="2"/>
    </font>
    <font>
      <b/>
      <sz val="11"/>
      <name val="Arial"/>
      <family val="2"/>
    </font>
    <font>
      <b/>
      <sz val="14"/>
      <name val="Arial"/>
      <family val="2"/>
    </font>
    <font>
      <sz val="11"/>
      <name val="Arial"/>
      <family val="2"/>
    </font>
    <font>
      <sz val="9"/>
      <name val="Arial"/>
      <family val="2"/>
    </font>
    <font>
      <b/>
      <sz val="6"/>
      <name val="Arial"/>
      <family val="2"/>
    </font>
    <font>
      <sz val="12"/>
      <name val="Arial"/>
      <family val="2"/>
    </font>
    <font>
      <b/>
      <sz val="16"/>
      <name val="Arial"/>
      <family val="2"/>
    </font>
    <font>
      <sz val="10"/>
      <color indexed="10"/>
      <name val="Arial"/>
      <family val="2"/>
    </font>
    <font>
      <vertAlign val="superscript"/>
      <sz val="9"/>
      <name val="Arial"/>
      <family val="2"/>
    </font>
    <font>
      <i/>
      <sz val="9"/>
      <name val="Arial"/>
      <family val="2"/>
    </font>
    <font>
      <b/>
      <sz val="8"/>
      <color indexed="10"/>
      <name val="Arial"/>
      <family val="2"/>
    </font>
    <font>
      <b/>
      <sz val="11"/>
      <color indexed="12"/>
      <name val="Arial"/>
      <family val="2"/>
    </font>
    <font>
      <sz val="10"/>
      <name val="Arial"/>
      <family val="2"/>
    </font>
    <font>
      <b/>
      <u/>
      <sz val="12"/>
      <color indexed="12"/>
      <name val="Arial"/>
      <family val="2"/>
    </font>
    <font>
      <u/>
      <sz val="10"/>
      <name val="Arial"/>
      <family val="2"/>
    </font>
    <font>
      <b/>
      <vertAlign val="superscript"/>
      <sz val="11"/>
      <color indexed="12"/>
      <name val="Arial"/>
      <family val="2"/>
    </font>
    <font>
      <b/>
      <sz val="12"/>
      <color indexed="12"/>
      <name val="Arial"/>
      <family val="2"/>
    </font>
    <font>
      <b/>
      <u/>
      <sz val="11"/>
      <color indexed="12"/>
      <name val="Arial"/>
      <family val="2"/>
    </font>
    <font>
      <b/>
      <sz val="13"/>
      <name val="Arial"/>
      <family val="2"/>
    </font>
    <font>
      <b/>
      <vertAlign val="superscript"/>
      <sz val="13"/>
      <name val="Arial"/>
      <family val="2"/>
    </font>
    <font>
      <sz val="10"/>
      <name val="Arial"/>
      <family val="2"/>
    </font>
    <font>
      <vertAlign val="superscript"/>
      <sz val="10"/>
      <name val="Arial"/>
      <family val="2"/>
    </font>
    <font>
      <sz val="10"/>
      <color indexed="10"/>
      <name val="Arial"/>
      <family val="2"/>
    </font>
    <font>
      <b/>
      <sz val="8"/>
      <color indexed="10"/>
      <name val="Arial"/>
      <family val="2"/>
    </font>
    <font>
      <b/>
      <u/>
      <sz val="8"/>
      <color indexed="10"/>
      <name val="Arial"/>
      <family val="2"/>
    </font>
    <font>
      <sz val="8"/>
      <name val="Verdana"/>
      <family val="2"/>
    </font>
    <font>
      <sz val="8"/>
      <color indexed="23"/>
      <name val="Arial"/>
      <family val="2"/>
    </font>
    <font>
      <u/>
      <sz val="7"/>
      <color indexed="12"/>
      <name val="Arial"/>
      <family val="2"/>
    </font>
    <font>
      <u/>
      <sz val="8"/>
      <color indexed="12"/>
      <name val="Arial"/>
      <family val="2"/>
    </font>
    <font>
      <sz val="9"/>
      <color indexed="60"/>
      <name val="Arial"/>
      <family val="2"/>
    </font>
    <font>
      <b/>
      <sz val="11"/>
      <color indexed="60"/>
      <name val="Arial Bold"/>
    </font>
    <font>
      <sz val="9"/>
      <color indexed="62"/>
      <name val="Arial"/>
      <family val="2"/>
    </font>
    <font>
      <sz val="9"/>
      <color indexed="60"/>
      <name val="Arial"/>
      <family val="2"/>
    </font>
    <font>
      <sz val="9"/>
      <color indexed="8"/>
      <name val="Arial"/>
      <family val="2"/>
    </font>
    <font>
      <sz val="9"/>
      <color indexed="8"/>
      <name val="Arial"/>
      <family val="2"/>
    </font>
    <font>
      <sz val="9"/>
      <color indexed="60"/>
      <name val="Arial"/>
      <family val="2"/>
    </font>
    <font>
      <sz val="9"/>
      <color indexed="8"/>
      <name val="Arial"/>
      <family val="2"/>
    </font>
    <font>
      <sz val="10"/>
      <name val="Arial"/>
      <family val="2"/>
    </font>
    <font>
      <b/>
      <vertAlign val="superscript"/>
      <sz val="9"/>
      <color indexed="10"/>
      <name val="Arial"/>
      <family val="2"/>
    </font>
    <font>
      <i/>
      <sz val="11"/>
      <color rgb="FF7F7F7F"/>
      <name val="Calibri"/>
      <family val="2"/>
      <scheme val="minor"/>
    </font>
    <font>
      <b/>
      <sz val="13"/>
      <color theme="3"/>
      <name val="Calibri"/>
      <family val="2"/>
      <scheme val="minor"/>
    </font>
    <font>
      <sz val="10"/>
      <color rgb="FF0404C2"/>
      <name val="Arial"/>
      <family val="2"/>
    </font>
    <font>
      <u/>
      <sz val="10"/>
      <color rgb="FF0404C2"/>
      <name val="Arial"/>
      <family val="2"/>
    </font>
    <font>
      <b/>
      <sz val="8"/>
      <color theme="0" tint="-0.499984740745262"/>
      <name val="Arial"/>
      <family val="2"/>
    </font>
    <font>
      <sz val="10"/>
      <color rgb="FFFF0000"/>
      <name val="Arial"/>
      <family val="2"/>
    </font>
    <font>
      <b/>
      <sz val="10"/>
      <color theme="1"/>
      <name val="Arial"/>
      <family val="2"/>
    </font>
    <font>
      <sz val="8"/>
      <color theme="1"/>
      <name val="Arial"/>
      <family val="2"/>
    </font>
    <font>
      <b/>
      <sz val="8"/>
      <color theme="1"/>
      <name val="Arial"/>
      <family val="2"/>
    </font>
    <font>
      <sz val="10"/>
      <color theme="9"/>
      <name val="Arial"/>
      <family val="2"/>
    </font>
    <font>
      <b/>
      <sz val="9"/>
      <color rgb="FFFF0000"/>
      <name val="Arial"/>
      <family val="2"/>
    </font>
    <font>
      <sz val="9"/>
      <color indexed="60"/>
      <name val="Arial"/>
    </font>
  </fonts>
  <fills count="10">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rgb="FF92D050"/>
        <bgColor indexed="64"/>
      </patternFill>
    </fill>
  </fills>
  <borders count="3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indexed="62"/>
      </left>
      <right style="thin">
        <color indexed="62"/>
      </right>
      <top/>
      <bottom/>
      <diagonal/>
    </border>
    <border>
      <left style="thin">
        <color indexed="62"/>
      </left>
      <right/>
      <top/>
      <bottom/>
      <diagonal/>
    </border>
    <border>
      <left/>
      <right/>
      <top style="thin">
        <color indexed="61"/>
      </top>
      <bottom style="thin">
        <color indexed="63"/>
      </bottom>
      <diagonal/>
    </border>
    <border>
      <left/>
      <right/>
      <top style="thin">
        <color indexed="63"/>
      </top>
      <bottom style="thin">
        <color indexed="63"/>
      </bottom>
      <diagonal/>
    </border>
    <border>
      <left/>
      <right/>
      <top style="thin">
        <color indexed="63"/>
      </top>
      <bottom style="thin">
        <color indexed="61"/>
      </bottom>
      <diagonal/>
    </border>
    <border>
      <left/>
      <right/>
      <top/>
      <bottom style="thin">
        <color indexed="61"/>
      </bottom>
      <diagonal/>
    </border>
    <border>
      <left/>
      <right/>
      <top style="thin">
        <color indexed="61"/>
      </top>
      <bottom style="thin">
        <color indexed="22"/>
      </bottom>
      <diagonal/>
    </border>
    <border>
      <left style="thin">
        <color indexed="62"/>
      </left>
      <right style="thin">
        <color indexed="62"/>
      </right>
      <top style="thin">
        <color indexed="63"/>
      </top>
      <bottom style="thin">
        <color indexed="63"/>
      </bottom>
      <diagonal/>
    </border>
    <border>
      <left/>
      <right style="thin">
        <color indexed="62"/>
      </right>
      <top/>
      <bottom/>
      <diagonal/>
    </border>
    <border>
      <left/>
      <right style="thin">
        <color indexed="62"/>
      </right>
      <top/>
      <bottom style="thin">
        <color indexed="61"/>
      </bottom>
      <diagonal/>
    </border>
    <border>
      <left style="thin">
        <color indexed="62"/>
      </left>
      <right style="thin">
        <color indexed="62"/>
      </right>
      <top/>
      <bottom style="thin">
        <color indexed="61"/>
      </bottom>
      <diagonal/>
    </border>
    <border>
      <left style="thin">
        <color indexed="62"/>
      </left>
      <right/>
      <top/>
      <bottom style="thin">
        <color indexed="61"/>
      </bottom>
      <diagonal/>
    </border>
    <border>
      <left/>
      <right style="thin">
        <color indexed="62"/>
      </right>
      <top style="thin">
        <color indexed="61"/>
      </top>
      <bottom style="thin">
        <color indexed="63"/>
      </bottom>
      <diagonal/>
    </border>
    <border>
      <left style="thin">
        <color indexed="62"/>
      </left>
      <right style="thin">
        <color indexed="62"/>
      </right>
      <top style="thin">
        <color indexed="61"/>
      </top>
      <bottom style="thin">
        <color indexed="63"/>
      </bottom>
      <diagonal/>
    </border>
    <border>
      <left style="thin">
        <color indexed="62"/>
      </left>
      <right/>
      <top style="thin">
        <color indexed="61"/>
      </top>
      <bottom style="thin">
        <color indexed="63"/>
      </bottom>
      <diagonal/>
    </border>
    <border>
      <left/>
      <right style="thin">
        <color indexed="62"/>
      </right>
      <top style="thin">
        <color indexed="63"/>
      </top>
      <bottom style="thin">
        <color indexed="63"/>
      </bottom>
      <diagonal/>
    </border>
    <border>
      <left style="thin">
        <color indexed="62"/>
      </left>
      <right/>
      <top style="thin">
        <color indexed="63"/>
      </top>
      <bottom style="thin">
        <color indexed="63"/>
      </bottom>
      <diagonal/>
    </border>
    <border>
      <left/>
      <right style="thin">
        <color indexed="62"/>
      </right>
      <top style="thin">
        <color indexed="63"/>
      </top>
      <bottom style="thin">
        <color indexed="61"/>
      </bottom>
      <diagonal/>
    </border>
    <border>
      <left style="thin">
        <color indexed="62"/>
      </left>
      <right style="thin">
        <color indexed="62"/>
      </right>
      <top style="thin">
        <color indexed="63"/>
      </top>
      <bottom style="thin">
        <color indexed="61"/>
      </bottom>
      <diagonal/>
    </border>
    <border>
      <left style="thin">
        <color indexed="62"/>
      </left>
      <right/>
      <top style="thin">
        <color indexed="63"/>
      </top>
      <bottom style="thin">
        <color indexed="61"/>
      </bottom>
      <diagonal/>
    </border>
    <border>
      <left/>
      <right/>
      <top style="thin">
        <color indexed="61"/>
      </top>
      <bottom style="thin">
        <color indexed="61"/>
      </bottom>
      <diagonal/>
    </border>
    <border>
      <left/>
      <right style="thin">
        <color indexed="62"/>
      </right>
      <top style="thin">
        <color indexed="61"/>
      </top>
      <bottom style="thin">
        <color indexed="61"/>
      </bottom>
      <diagonal/>
    </border>
    <border>
      <left style="thin">
        <color indexed="62"/>
      </left>
      <right style="thin">
        <color indexed="62"/>
      </right>
      <top style="thin">
        <color indexed="61"/>
      </top>
      <bottom style="thin">
        <color indexed="61"/>
      </bottom>
      <diagonal/>
    </border>
    <border>
      <left style="thin">
        <color indexed="62"/>
      </left>
      <right/>
      <top style="thin">
        <color indexed="61"/>
      </top>
      <bottom style="thin">
        <color indexed="61"/>
      </bottom>
      <diagonal/>
    </border>
    <border>
      <left/>
      <right/>
      <top/>
      <bottom style="thick">
        <color theme="4" tint="0.499984740745262"/>
      </bottom>
      <diagonal/>
    </border>
    <border>
      <left/>
      <right style="thin">
        <color indexed="61"/>
      </right>
      <top style="thin">
        <color indexed="63"/>
      </top>
      <bottom style="thin">
        <color indexed="63"/>
      </bottom>
      <diagonal/>
    </border>
    <border>
      <left style="thin">
        <color indexed="61"/>
      </left>
      <right style="thin">
        <color indexed="61"/>
      </right>
      <top style="thin">
        <color indexed="63"/>
      </top>
      <bottom style="thin">
        <color indexed="63"/>
      </bottom>
      <diagonal/>
    </border>
    <border>
      <left style="thin">
        <color indexed="61"/>
      </left>
      <right/>
      <top style="thin">
        <color indexed="63"/>
      </top>
      <bottom style="thin">
        <color indexed="63"/>
      </bottom>
      <diagonal/>
    </border>
    <border>
      <left/>
      <right/>
      <top style="thin">
        <color theme="0" tint="-0.24994659260841701"/>
      </top>
      <bottom/>
      <diagonal/>
    </border>
    <border>
      <left/>
      <right style="thin">
        <color indexed="64"/>
      </right>
      <top style="thin">
        <color theme="0" tint="-0.24994659260841701"/>
      </top>
      <bottom/>
      <diagonal/>
    </border>
  </borders>
  <cellStyleXfs count="10">
    <xf numFmtId="0" fontId="0" fillId="0" borderId="0"/>
    <xf numFmtId="0" fontId="4" fillId="0" borderId="0" applyNumberFormat="0" applyFill="0" applyBorder="0" applyAlignment="0" applyProtection="0">
      <alignment vertical="top"/>
      <protection locked="0"/>
    </xf>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cellStyleXfs>
  <cellXfs count="670">
    <xf numFmtId="0" fontId="0" fillId="0" borderId="0" xfId="0"/>
    <xf numFmtId="0" fontId="0" fillId="0" borderId="0" xfId="0" applyFill="1" applyBorder="1"/>
    <xf numFmtId="0" fontId="0" fillId="2" borderId="0" xfId="0" applyFill="1" applyBorder="1"/>
    <xf numFmtId="166" fontId="0" fillId="2" borderId="0" xfId="0" applyNumberFormat="1" applyFill="1" applyBorder="1"/>
    <xf numFmtId="0" fontId="0" fillId="2" borderId="0" xfId="0" applyFill="1"/>
    <xf numFmtId="0" fontId="6" fillId="2" borderId="0" xfId="0" applyFont="1" applyFill="1" applyBorder="1" applyAlignment="1">
      <alignment horizontal="center"/>
    </xf>
    <xf numFmtId="0" fontId="0" fillId="2" borderId="0" xfId="0" applyFill="1" applyBorder="1" applyAlignment="1"/>
    <xf numFmtId="0" fontId="9" fillId="0" borderId="0" xfId="0" applyFont="1" applyFill="1" applyBorder="1" applyAlignment="1">
      <alignment horizontal="left"/>
    </xf>
    <xf numFmtId="0" fontId="9" fillId="0" borderId="1" xfId="0" applyFont="1" applyFill="1" applyBorder="1" applyAlignment="1">
      <alignment horizontal="left"/>
    </xf>
    <xf numFmtId="0" fontId="9" fillId="0" borderId="2" xfId="0" applyFont="1" applyFill="1" applyBorder="1" applyAlignment="1">
      <alignment horizontal="left"/>
    </xf>
    <xf numFmtId="0" fontId="10" fillId="0" borderId="0" xfId="0" applyFont="1" applyFill="1" applyBorder="1"/>
    <xf numFmtId="0" fontId="11" fillId="2" borderId="0" xfId="0" applyFont="1" applyFill="1" applyBorder="1"/>
    <xf numFmtId="0" fontId="0" fillId="0" borderId="0" xfId="0" applyFill="1"/>
    <xf numFmtId="0" fontId="1" fillId="2" borderId="0" xfId="0" applyFont="1" applyFill="1" applyBorder="1"/>
    <xf numFmtId="0" fontId="17" fillId="0" borderId="0" xfId="1" applyFont="1" applyBorder="1" applyAlignment="1" applyProtection="1">
      <alignment horizontal="left"/>
    </xf>
    <xf numFmtId="0" fontId="18" fillId="2" borderId="0" xfId="0" applyFont="1" applyFill="1" applyBorder="1"/>
    <xf numFmtId="0" fontId="18" fillId="2" borderId="0" xfId="0" applyFont="1" applyFill="1"/>
    <xf numFmtId="0" fontId="1" fillId="2" borderId="0" xfId="0" applyFont="1" applyFill="1"/>
    <xf numFmtId="0" fontId="16" fillId="2" borderId="0" xfId="0" applyFont="1" applyFill="1" applyBorder="1" applyAlignment="1">
      <alignment vertical="top"/>
    </xf>
    <xf numFmtId="0" fontId="19" fillId="2" borderId="0" xfId="1" applyFont="1" applyFill="1" applyBorder="1" applyAlignment="1" applyProtection="1">
      <alignment horizontal="left" indent="1"/>
    </xf>
    <xf numFmtId="0" fontId="4" fillId="0" borderId="0" xfId="1" applyFont="1" applyFill="1" applyBorder="1" applyAlignment="1" applyProtection="1"/>
    <xf numFmtId="0" fontId="12" fillId="2" borderId="0" xfId="0" applyFont="1" applyFill="1" applyBorder="1" applyAlignment="1">
      <alignment vertical="top"/>
    </xf>
    <xf numFmtId="0" fontId="9" fillId="0" borderId="0" xfId="0" applyFont="1"/>
    <xf numFmtId="0" fontId="9" fillId="2" borderId="0" xfId="0" applyFont="1" applyFill="1" applyBorder="1"/>
    <xf numFmtId="0" fontId="9" fillId="2" borderId="2" xfId="0" applyFont="1" applyFill="1" applyBorder="1"/>
    <xf numFmtId="0" fontId="9" fillId="2" borderId="1" xfId="0" applyFont="1" applyFill="1" applyBorder="1"/>
    <xf numFmtId="0" fontId="20" fillId="0" borderId="0" xfId="1" applyFont="1" applyFill="1" applyBorder="1" applyAlignment="1" applyProtection="1"/>
    <xf numFmtId="0" fontId="22" fillId="2" borderId="0" xfId="1" applyFont="1" applyFill="1" applyBorder="1" applyAlignment="1" applyProtection="1">
      <alignment horizontal="left"/>
    </xf>
    <xf numFmtId="0" fontId="19" fillId="2" borderId="0" xfId="1" applyFont="1" applyFill="1" applyBorder="1" applyAlignment="1" applyProtection="1">
      <alignment horizontal="center"/>
    </xf>
    <xf numFmtId="0" fontId="19" fillId="2" borderId="0" xfId="1" applyFont="1" applyFill="1" applyBorder="1" applyAlignment="1" applyProtection="1"/>
    <xf numFmtId="0" fontId="23" fillId="2" borderId="0" xfId="1" applyFont="1" applyFill="1" applyBorder="1" applyAlignment="1" applyProtection="1">
      <alignment horizontal="left" indent="3"/>
    </xf>
    <xf numFmtId="0" fontId="23" fillId="2" borderId="0" xfId="1" applyFont="1" applyFill="1" applyBorder="1" applyAlignment="1" applyProtection="1">
      <alignment horizontal="left"/>
    </xf>
    <xf numFmtId="0" fontId="0" fillId="0" borderId="0" xfId="0" applyAlignment="1">
      <alignment horizontal="center"/>
    </xf>
    <xf numFmtId="167" fontId="0" fillId="0" borderId="0" xfId="0" applyNumberFormat="1"/>
    <xf numFmtId="3" fontId="0" fillId="0" borderId="0" xfId="0" applyNumberFormat="1"/>
    <xf numFmtId="164" fontId="0" fillId="0" borderId="0" xfId="0" applyNumberFormat="1"/>
    <xf numFmtId="0" fontId="28" fillId="2" borderId="0" xfId="0" applyFont="1" applyFill="1" applyBorder="1"/>
    <xf numFmtId="0" fontId="29" fillId="2" borderId="0" xfId="0" applyFont="1" applyFill="1" applyBorder="1" applyAlignment="1">
      <alignment vertical="top"/>
    </xf>
    <xf numFmtId="0" fontId="28" fillId="2" borderId="0" xfId="0" applyFont="1" applyFill="1"/>
    <xf numFmtId="0" fontId="28" fillId="0" borderId="0" xfId="0" applyFont="1" applyFill="1" applyBorder="1"/>
    <xf numFmtId="0" fontId="3" fillId="2" borderId="0" xfId="0" applyFont="1" applyFill="1"/>
    <xf numFmtId="0" fontId="18" fillId="2" borderId="0" xfId="2" applyFont="1" applyFill="1" applyBorder="1"/>
    <xf numFmtId="0" fontId="18" fillId="2" borderId="0" xfId="2" applyFont="1" applyFill="1"/>
    <xf numFmtId="0" fontId="6" fillId="2" borderId="0" xfId="2" applyFont="1" applyFill="1" applyBorder="1" applyAlignment="1">
      <alignment horizontal="center"/>
    </xf>
    <xf numFmtId="0" fontId="18" fillId="0" borderId="0" xfId="2" applyFont="1" applyFill="1" applyBorder="1"/>
    <xf numFmtId="0" fontId="18" fillId="0" borderId="1" xfId="2" applyFont="1" applyFill="1" applyBorder="1"/>
    <xf numFmtId="0" fontId="7" fillId="2" borderId="1" xfId="2" applyFont="1" applyFill="1" applyBorder="1" applyAlignment="1">
      <alignment vertical="top"/>
    </xf>
    <xf numFmtId="0" fontId="18" fillId="0" borderId="1" xfId="2" applyFont="1" applyFill="1" applyBorder="1" applyAlignment="1">
      <alignment horizontal="center"/>
    </xf>
    <xf numFmtId="0" fontId="18" fillId="2" borderId="1" xfId="2" applyFont="1" applyFill="1" applyBorder="1" applyAlignment="1">
      <alignment horizontal="center"/>
    </xf>
    <xf numFmtId="0" fontId="9" fillId="0" borderId="2" xfId="2" applyFont="1" applyFill="1" applyBorder="1" applyAlignment="1">
      <alignment horizontal="left"/>
    </xf>
    <xf numFmtId="0" fontId="7" fillId="2" borderId="2" xfId="2" applyFont="1" applyFill="1" applyBorder="1" applyAlignment="1">
      <alignment vertical="top"/>
    </xf>
    <xf numFmtId="3" fontId="18" fillId="0" borderId="2"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2" xfId="2" applyNumberFormat="1" applyFont="1" applyBorder="1" applyAlignment="1">
      <alignment horizontal="center"/>
    </xf>
    <xf numFmtId="0" fontId="9" fillId="0" borderId="0" xfId="2" applyFont="1" applyFill="1" applyBorder="1" applyAlignment="1">
      <alignment horizontal="left"/>
    </xf>
    <xf numFmtId="4" fontId="18" fillId="0" borderId="0" xfId="2" applyNumberFormat="1" applyFont="1" applyFill="1" applyBorder="1" applyAlignment="1">
      <alignment horizontal="center"/>
    </xf>
    <xf numFmtId="164" fontId="18" fillId="0" borderId="0" xfId="2" applyNumberFormat="1" applyFont="1" applyFill="1" applyBorder="1" applyAlignment="1">
      <alignment horizontal="center"/>
    </xf>
    <xf numFmtId="164" fontId="18" fillId="0" borderId="4" xfId="2" applyNumberFormat="1" applyFont="1" applyFill="1" applyBorder="1" applyAlignment="1">
      <alignment horizontal="center"/>
    </xf>
    <xf numFmtId="164" fontId="18" fillId="0" borderId="0" xfId="2" applyNumberFormat="1" applyFont="1" applyBorder="1" applyAlignment="1">
      <alignment horizontal="center"/>
    </xf>
    <xf numFmtId="164" fontId="18" fillId="0" borderId="0" xfId="2" quotePrefix="1" applyNumberFormat="1" applyFont="1" applyBorder="1" applyAlignment="1">
      <alignment horizontal="center"/>
    </xf>
    <xf numFmtId="0" fontId="9" fillId="0" borderId="1" xfId="2" applyFont="1" applyFill="1" applyBorder="1" applyAlignment="1">
      <alignment horizontal="left"/>
    </xf>
    <xf numFmtId="0" fontId="18" fillId="2" borderId="1" xfId="2" applyFont="1" applyFill="1" applyBorder="1"/>
    <xf numFmtId="164" fontId="18" fillId="0" borderId="1" xfId="2" applyNumberFormat="1" applyFont="1" applyFill="1" applyBorder="1" applyAlignment="1">
      <alignment horizontal="center"/>
    </xf>
    <xf numFmtId="164" fontId="18" fillId="0" borderId="5" xfId="2" applyNumberFormat="1" applyFont="1" applyFill="1" applyBorder="1" applyAlignment="1">
      <alignment horizontal="center"/>
    </xf>
    <xf numFmtId="164" fontId="18" fillId="0" borderId="1" xfId="2" applyNumberFormat="1" applyFont="1" applyBorder="1" applyAlignment="1">
      <alignment horizontal="center"/>
    </xf>
    <xf numFmtId="0" fontId="18" fillId="2" borderId="2" xfId="2" applyFont="1" applyFill="1" applyBorder="1"/>
    <xf numFmtId="164" fontId="18" fillId="0" borderId="2" xfId="2" applyNumberFormat="1" applyFont="1" applyFill="1" applyBorder="1" applyAlignment="1">
      <alignment horizontal="center"/>
    </xf>
    <xf numFmtId="164" fontId="18" fillId="0" borderId="3" xfId="2" applyNumberFormat="1" applyFont="1" applyFill="1" applyBorder="1" applyAlignment="1">
      <alignment horizontal="center"/>
    </xf>
    <xf numFmtId="164" fontId="18" fillId="0" borderId="2" xfId="2" applyNumberFormat="1" applyFont="1" applyBorder="1" applyAlignment="1">
      <alignment horizontal="center"/>
    </xf>
    <xf numFmtId="0" fontId="9" fillId="0" borderId="0" xfId="2" applyFont="1"/>
    <xf numFmtId="0" fontId="9" fillId="2" borderId="0" xfId="2" applyFont="1" applyFill="1" applyBorder="1"/>
    <xf numFmtId="0" fontId="9" fillId="2" borderId="2" xfId="2" applyFont="1" applyFill="1" applyBorder="1"/>
    <xf numFmtId="0" fontId="9" fillId="2" borderId="1" xfId="2" applyFont="1" applyFill="1" applyBorder="1"/>
    <xf numFmtId="0" fontId="18" fillId="2" borderId="0" xfId="2" applyFill="1"/>
    <xf numFmtId="4" fontId="18" fillId="0" borderId="4" xfId="2" applyNumberFormat="1" applyFont="1" applyFill="1" applyBorder="1" applyAlignment="1">
      <alignment horizontal="center"/>
    </xf>
    <xf numFmtId="2" fontId="18" fillId="0" borderId="4" xfId="2" applyNumberFormat="1" applyFont="1" applyFill="1" applyBorder="1" applyAlignment="1">
      <alignment horizontal="center"/>
    </xf>
    <xf numFmtId="2" fontId="18" fillId="0" borderId="0" xfId="2" applyNumberFormat="1" applyFont="1" applyFill="1" applyBorder="1" applyAlignment="1">
      <alignment horizontal="center"/>
    </xf>
    <xf numFmtId="0" fontId="18" fillId="0" borderId="0" xfId="2" applyFont="1" applyFill="1"/>
    <xf numFmtId="0" fontId="6" fillId="0" borderId="0" xfId="2" applyFont="1" applyFill="1" applyBorder="1" applyAlignment="1">
      <alignment horizontal="center"/>
    </xf>
    <xf numFmtId="0" fontId="7" fillId="0" borderId="1" xfId="2" applyFont="1" applyFill="1" applyBorder="1" applyAlignment="1">
      <alignment vertical="top"/>
    </xf>
    <xf numFmtId="0" fontId="7" fillId="0" borderId="2" xfId="2" applyFont="1" applyFill="1" applyBorder="1" applyAlignment="1">
      <alignment vertical="top"/>
    </xf>
    <xf numFmtId="0" fontId="7" fillId="0" borderId="0" xfId="2" applyFont="1" applyFill="1" applyBorder="1" applyAlignment="1">
      <alignment vertical="top"/>
    </xf>
    <xf numFmtId="2" fontId="18" fillId="0" borderId="0" xfId="2" applyNumberFormat="1" applyFont="1" applyFill="1" applyAlignment="1">
      <alignment horizontal="center"/>
    </xf>
    <xf numFmtId="164" fontId="18" fillId="0" borderId="0" xfId="2" applyNumberFormat="1" applyFont="1" applyFill="1" applyAlignment="1">
      <alignment horizontal="center"/>
    </xf>
    <xf numFmtId="164" fontId="18" fillId="0" borderId="0" xfId="2" applyNumberFormat="1" applyAlignment="1">
      <alignment horizontal="center"/>
    </xf>
    <xf numFmtId="164" fontId="18" fillId="0" borderId="0" xfId="2" quotePrefix="1" applyNumberFormat="1" applyFont="1" applyFill="1" applyBorder="1" applyAlignment="1">
      <alignment horizontal="center"/>
    </xf>
    <xf numFmtId="0" fontId="18" fillId="0" borderId="2" xfId="2" applyFont="1" applyFill="1" applyBorder="1"/>
    <xf numFmtId="0" fontId="18" fillId="0" borderId="0" xfId="2" applyFont="1" applyAlignment="1">
      <alignment horizontal="center"/>
    </xf>
    <xf numFmtId="164" fontId="18" fillId="0" borderId="0" xfId="2" applyNumberFormat="1" applyFont="1" applyAlignment="1">
      <alignment horizontal="center"/>
    </xf>
    <xf numFmtId="0" fontId="18" fillId="0" borderId="4" xfId="2" applyFont="1" applyFill="1" applyBorder="1" applyAlignment="1">
      <alignment horizontal="center"/>
    </xf>
    <xf numFmtId="0" fontId="9" fillId="0" borderId="0" xfId="2" applyFont="1" applyFill="1"/>
    <xf numFmtId="0" fontId="9" fillId="0" borderId="2" xfId="2" applyFont="1" applyFill="1" applyBorder="1"/>
    <xf numFmtId="0" fontId="9" fillId="0" borderId="1" xfId="2" applyFont="1" applyFill="1" applyBorder="1"/>
    <xf numFmtId="0" fontId="9" fillId="0" borderId="0" xfId="2" applyFont="1" applyFill="1" applyBorder="1" applyAlignment="1"/>
    <xf numFmtId="0" fontId="2" fillId="0" borderId="0" xfId="2" applyFont="1" applyFill="1" applyBorder="1" applyAlignment="1"/>
    <xf numFmtId="0" fontId="2" fillId="0" borderId="1" xfId="2" applyFont="1" applyFill="1" applyBorder="1" applyAlignment="1"/>
    <xf numFmtId="0" fontId="18" fillId="2" borderId="0" xfId="2" applyFont="1" applyFill="1" applyAlignment="1">
      <alignment horizontal="center"/>
    </xf>
    <xf numFmtId="0" fontId="18" fillId="2" borderId="0" xfId="2" applyFont="1" applyFill="1" applyBorder="1" applyAlignment="1">
      <alignment horizontal="center"/>
    </xf>
    <xf numFmtId="164" fontId="18" fillId="2" borderId="0" xfId="2" applyNumberFormat="1" applyFill="1"/>
    <xf numFmtId="3" fontId="18" fillId="0" borderId="0" xfId="2" applyNumberFormat="1" applyFont="1" applyFill="1" applyBorder="1" applyAlignment="1">
      <alignment horizontal="center"/>
    </xf>
    <xf numFmtId="0" fontId="18" fillId="0" borderId="0" xfId="2" applyFont="1" applyFill="1" applyBorder="1" applyAlignment="1">
      <alignment horizontal="center"/>
    </xf>
    <xf numFmtId="0" fontId="9" fillId="0" borderId="0" xfId="2" applyFont="1" applyBorder="1"/>
    <xf numFmtId="3" fontId="2" fillId="0" borderId="0" xfId="0" applyNumberFormat="1" applyFont="1"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3" fontId="31" fillId="0" borderId="8" xfId="0" applyNumberFormat="1" applyFont="1" applyBorder="1" applyAlignment="1">
      <alignment wrapText="1"/>
    </xf>
    <xf numFmtId="0" fontId="18" fillId="0" borderId="1" xfId="0" applyFont="1" applyFill="1" applyBorder="1" applyAlignment="1">
      <alignment horizontal="center"/>
    </xf>
    <xf numFmtId="164" fontId="0" fillId="2" borderId="0" xfId="0" applyNumberFormat="1" applyFill="1"/>
    <xf numFmtId="164" fontId="0" fillId="0" borderId="0" xfId="0" applyNumberFormat="1" applyFill="1"/>
    <xf numFmtId="0" fontId="18" fillId="0" borderId="1" xfId="0" applyFont="1" applyFill="1" applyBorder="1" applyAlignment="1"/>
    <xf numFmtId="0" fontId="9" fillId="5" borderId="0" xfId="2" applyFont="1" applyFill="1"/>
    <xf numFmtId="164" fontId="18" fillId="4" borderId="2" xfId="2" applyNumberFormat="1" applyFont="1" applyFill="1" applyBorder="1" applyAlignment="1">
      <alignment horizontal="center"/>
    </xf>
    <xf numFmtId="164" fontId="18" fillId="4" borderId="3" xfId="2" applyNumberFormat="1" applyFont="1" applyFill="1" applyBorder="1" applyAlignment="1">
      <alignment horizontal="center"/>
    </xf>
    <xf numFmtId="164" fontId="18" fillId="4" borderId="0" xfId="2" applyNumberFormat="1" applyFont="1" applyFill="1" applyBorder="1" applyAlignment="1">
      <alignment horizontal="center"/>
    </xf>
    <xf numFmtId="164" fontId="18" fillId="4" borderId="4" xfId="2" applyNumberFormat="1" applyFont="1" applyFill="1" applyBorder="1" applyAlignment="1">
      <alignment horizontal="center"/>
    </xf>
    <xf numFmtId="164" fontId="18" fillId="4" borderId="1" xfId="2" applyNumberFormat="1" applyFont="1" applyFill="1" applyBorder="1" applyAlignment="1">
      <alignment horizontal="center"/>
    </xf>
    <xf numFmtId="164" fontId="18" fillId="4" borderId="5" xfId="2" applyNumberFormat="1" applyFont="1" applyFill="1" applyBorder="1" applyAlignment="1">
      <alignment horizontal="center"/>
    </xf>
    <xf numFmtId="0" fontId="18" fillId="2" borderId="0" xfId="2" applyFill="1" applyAlignment="1"/>
    <xf numFmtId="2" fontId="0" fillId="2" borderId="0" xfId="0" applyNumberFormat="1" applyFill="1"/>
    <xf numFmtId="0" fontId="18" fillId="5" borderId="0" xfId="2" applyFill="1" applyBorder="1"/>
    <xf numFmtId="164" fontId="18" fillId="5" borderId="0" xfId="2" applyNumberFormat="1" applyFont="1" applyFill="1" applyBorder="1" applyAlignment="1">
      <alignment horizontal="right"/>
    </xf>
    <xf numFmtId="0" fontId="9" fillId="5" borderId="0" xfId="2" applyFont="1" applyFill="1" applyBorder="1" applyAlignment="1">
      <alignment horizontal="left"/>
    </xf>
    <xf numFmtId="0" fontId="9" fillId="5" borderId="0" xfId="2" applyFont="1" applyFill="1" applyBorder="1"/>
    <xf numFmtId="0" fontId="9" fillId="5" borderId="0" xfId="2" applyFont="1" applyFill="1" applyBorder="1" applyAlignment="1">
      <alignment horizontal="left" indent="3"/>
    </xf>
    <xf numFmtId="0" fontId="18" fillId="5" borderId="0" xfId="2" applyFont="1" applyFill="1" applyBorder="1"/>
    <xf numFmtId="0" fontId="18" fillId="5" borderId="0" xfId="2" applyFont="1" applyFill="1"/>
    <xf numFmtId="164" fontId="18" fillId="5" borderId="0" xfId="2" applyNumberFormat="1" applyFont="1" applyFill="1" applyBorder="1" applyAlignment="1">
      <alignment horizontal="center"/>
    </xf>
    <xf numFmtId="0" fontId="9" fillId="2" borderId="0" xfId="0" applyFont="1" applyFill="1" applyBorder="1" applyAlignment="1">
      <alignment horizontal="right"/>
    </xf>
    <xf numFmtId="0" fontId="2" fillId="0" borderId="0" xfId="2" applyFont="1" applyFill="1" applyBorder="1"/>
    <xf numFmtId="0" fontId="2" fillId="0" borderId="0" xfId="2" applyFont="1" applyFill="1"/>
    <xf numFmtId="0" fontId="47" fillId="2" borderId="0" xfId="2" applyFont="1" applyFill="1" applyBorder="1"/>
    <xf numFmtId="0" fontId="48" fillId="0" borderId="0" xfId="1" applyFont="1" applyFill="1" applyBorder="1" applyAlignment="1" applyProtection="1"/>
    <xf numFmtId="0" fontId="18" fillId="0" borderId="0" xfId="2" applyFont="1" applyFill="1" applyAlignment="1">
      <alignment horizontal="center"/>
    </xf>
    <xf numFmtId="164" fontId="0" fillId="2" borderId="0" xfId="0" applyNumberFormat="1" applyFill="1" applyAlignment="1">
      <alignment horizontal="center"/>
    </xf>
    <xf numFmtId="164" fontId="18" fillId="4" borderId="0" xfId="2" applyNumberFormat="1" applyFont="1" applyFill="1" applyAlignment="1">
      <alignment horizontal="center"/>
    </xf>
    <xf numFmtId="164" fontId="0" fillId="2" borderId="0" xfId="0" applyNumberFormat="1" applyFill="1" applyAlignment="1"/>
    <xf numFmtId="0" fontId="33" fillId="0" borderId="0" xfId="1" applyFont="1" applyAlignment="1" applyProtection="1"/>
    <xf numFmtId="0" fontId="49" fillId="2" borderId="0" xfId="0" applyFont="1" applyFill="1" applyBorder="1" applyAlignment="1">
      <alignment vertical="top" wrapText="1"/>
    </xf>
    <xf numFmtId="0" fontId="30" fillId="2" borderId="0" xfId="1" applyFont="1" applyFill="1" applyAlignment="1" applyProtection="1"/>
    <xf numFmtId="0" fontId="34" fillId="2" borderId="0" xfId="1" applyFont="1" applyFill="1" applyBorder="1" applyAlignment="1" applyProtection="1">
      <alignment vertical="top"/>
    </xf>
    <xf numFmtId="0" fontId="49" fillId="2" borderId="0" xfId="0" applyFont="1" applyFill="1" applyBorder="1" applyAlignment="1">
      <alignment horizontal="right" vertical="top" wrapText="1"/>
    </xf>
    <xf numFmtId="0" fontId="34" fillId="2" borderId="0" xfId="1" applyFont="1" applyFill="1" applyBorder="1" applyAlignment="1" applyProtection="1">
      <alignment vertical="top" wrapText="1"/>
    </xf>
    <xf numFmtId="0" fontId="9" fillId="6" borderId="0" xfId="0" applyFont="1" applyFill="1" applyBorder="1" applyAlignment="1">
      <alignment horizontal="left"/>
    </xf>
    <xf numFmtId="0" fontId="2" fillId="0" borderId="0" xfId="2" applyFont="1" applyFill="1" applyBorder="1" applyAlignment="1">
      <alignment horizontal="justify" vertical="top" wrapText="1"/>
    </xf>
    <xf numFmtId="0" fontId="35" fillId="0" borderId="9" xfId="0" applyFont="1" applyBorder="1" applyAlignment="1"/>
    <xf numFmtId="0" fontId="35" fillId="0" borderId="10" xfId="0" applyFont="1" applyBorder="1" applyAlignment="1"/>
    <xf numFmtId="0" fontId="35" fillId="3" borderId="11" xfId="0" applyFont="1" applyFill="1" applyBorder="1" applyAlignment="1">
      <alignment vertical="top"/>
    </xf>
    <xf numFmtId="0" fontId="35" fillId="3" borderId="12" xfId="0" applyFont="1" applyFill="1" applyBorder="1" applyAlignment="1">
      <alignment vertical="top"/>
    </xf>
    <xf numFmtId="0" fontId="35" fillId="3" borderId="13" xfId="0" applyFont="1" applyFill="1" applyBorder="1" applyAlignment="1">
      <alignment vertical="top"/>
    </xf>
    <xf numFmtId="168" fontId="0" fillId="2" borderId="0" xfId="0" applyNumberFormat="1" applyFill="1"/>
    <xf numFmtId="3" fontId="0" fillId="2" borderId="0" xfId="0" applyNumberFormat="1" applyFill="1"/>
    <xf numFmtId="0" fontId="18" fillId="0" borderId="0" xfId="6"/>
    <xf numFmtId="0" fontId="38" fillId="0" borderId="0" xfId="6" applyFont="1" applyBorder="1" applyAlignment="1">
      <alignment horizontal="left" wrapText="1"/>
    </xf>
    <xf numFmtId="168" fontId="39" fillId="0" borderId="16" xfId="6" applyNumberFormat="1" applyFont="1" applyBorder="1" applyAlignment="1">
      <alignment horizontal="right" vertical="top"/>
    </xf>
    <xf numFmtId="0" fontId="38" fillId="0" borderId="17" xfId="6" applyFont="1" applyBorder="1" applyAlignment="1">
      <alignment horizontal="center" wrapText="1"/>
    </xf>
    <xf numFmtId="0" fontId="38" fillId="0" borderId="9" xfId="6" applyFont="1" applyBorder="1" applyAlignment="1">
      <alignment horizontal="center" wrapText="1"/>
    </xf>
    <xf numFmtId="0" fontId="38" fillId="0" borderId="10" xfId="6" applyFont="1" applyBorder="1" applyAlignment="1">
      <alignment horizontal="center" wrapText="1"/>
    </xf>
    <xf numFmtId="0" fontId="38" fillId="0" borderId="14" xfId="6" applyFont="1" applyBorder="1" applyAlignment="1">
      <alignment horizontal="left" wrapText="1"/>
    </xf>
    <xf numFmtId="0" fontId="38" fillId="0" borderId="18" xfId="6" applyFont="1" applyBorder="1" applyAlignment="1">
      <alignment horizontal="center" wrapText="1"/>
    </xf>
    <xf numFmtId="0" fontId="38" fillId="0" borderId="19" xfId="6" applyFont="1" applyBorder="1" applyAlignment="1">
      <alignment horizontal="center" wrapText="1"/>
    </xf>
    <xf numFmtId="0" fontId="38" fillId="0" borderId="20" xfId="6" applyFont="1" applyBorder="1" applyAlignment="1">
      <alignment horizontal="center" wrapText="1"/>
    </xf>
    <xf numFmtId="0" fontId="38" fillId="3" borderId="11" xfId="6" applyFont="1" applyFill="1" applyBorder="1" applyAlignment="1">
      <alignment horizontal="left" vertical="top" wrapText="1"/>
    </xf>
    <xf numFmtId="168" fontId="39" fillId="0" borderId="21" xfId="6" applyNumberFormat="1" applyFont="1" applyBorder="1" applyAlignment="1">
      <alignment horizontal="right" vertical="top"/>
    </xf>
    <xf numFmtId="168" fontId="39" fillId="0" borderId="22" xfId="6" applyNumberFormat="1" applyFont="1" applyBorder="1" applyAlignment="1">
      <alignment horizontal="right" vertical="top"/>
    </xf>
    <xf numFmtId="168" fontId="39" fillId="0" borderId="23" xfId="6" applyNumberFormat="1" applyFont="1" applyBorder="1" applyAlignment="1">
      <alignment horizontal="right" vertical="top"/>
    </xf>
    <xf numFmtId="0" fontId="38" fillId="3" borderId="12" xfId="6" applyFont="1" applyFill="1" applyBorder="1" applyAlignment="1">
      <alignment horizontal="left" vertical="top" wrapText="1"/>
    </xf>
    <xf numFmtId="168" fontId="39" fillId="0" borderId="24" xfId="6" applyNumberFormat="1" applyFont="1" applyBorder="1" applyAlignment="1">
      <alignment horizontal="right" vertical="top"/>
    </xf>
    <xf numFmtId="168" fontId="39" fillId="0" borderId="25" xfId="6" applyNumberFormat="1" applyFont="1" applyBorder="1" applyAlignment="1">
      <alignment horizontal="right" vertical="top"/>
    </xf>
    <xf numFmtId="0" fontId="38" fillId="3" borderId="13" xfId="6" applyFont="1" applyFill="1" applyBorder="1" applyAlignment="1">
      <alignment horizontal="left" vertical="top" wrapText="1"/>
    </xf>
    <xf numFmtId="168" fontId="39" fillId="0" borderId="26" xfId="6" applyNumberFormat="1" applyFont="1" applyBorder="1" applyAlignment="1">
      <alignment horizontal="right" vertical="top"/>
    </xf>
    <xf numFmtId="168" fontId="39" fillId="0" borderId="27" xfId="6" applyNumberFormat="1" applyFont="1" applyBorder="1" applyAlignment="1">
      <alignment horizontal="right" vertical="top"/>
    </xf>
    <xf numFmtId="168" fontId="39" fillId="0" borderId="28" xfId="6" applyNumberFormat="1" applyFont="1" applyBorder="1" applyAlignment="1">
      <alignment horizontal="right" vertical="top"/>
    </xf>
    <xf numFmtId="0" fontId="38" fillId="0" borderId="0" xfId="6" applyFont="1" applyFill="1" applyBorder="1" applyAlignment="1">
      <alignment horizontal="center" wrapText="1"/>
    </xf>
    <xf numFmtId="168" fontId="39" fillId="0" borderId="0" xfId="6" applyNumberFormat="1" applyFont="1" applyFill="1" applyBorder="1" applyAlignment="1">
      <alignment horizontal="right" vertical="top"/>
    </xf>
    <xf numFmtId="0" fontId="38" fillId="3" borderId="11" xfId="6" applyFont="1" applyFill="1" applyBorder="1" applyAlignment="1">
      <alignment horizontal="left" vertical="top"/>
    </xf>
    <xf numFmtId="0" fontId="38" fillId="3" borderId="12" xfId="6" applyFont="1" applyFill="1" applyBorder="1" applyAlignment="1">
      <alignment horizontal="left" vertical="top"/>
    </xf>
    <xf numFmtId="0" fontId="38" fillId="3" borderId="13" xfId="6" applyFont="1" applyFill="1" applyBorder="1" applyAlignment="1">
      <alignment horizontal="left" vertical="top"/>
    </xf>
    <xf numFmtId="0" fontId="18" fillId="0" borderId="0" xfId="6" applyAlignment="1"/>
    <xf numFmtId="0" fontId="18" fillId="6" borderId="0" xfId="0" applyFont="1" applyFill="1"/>
    <xf numFmtId="0" fontId="0" fillId="6" borderId="0" xfId="0" applyFill="1"/>
    <xf numFmtId="164" fontId="0" fillId="6" borderId="0" xfId="0" applyNumberFormat="1" applyFill="1"/>
    <xf numFmtId="0" fontId="18" fillId="0" borderId="0" xfId="0" applyFont="1" applyFill="1"/>
    <xf numFmtId="164" fontId="50" fillId="0" borderId="0" xfId="0" applyNumberFormat="1" applyFont="1" applyFill="1"/>
    <xf numFmtId="164" fontId="18" fillId="0" borderId="0" xfId="0" applyNumberFormat="1" applyFont="1" applyFill="1"/>
    <xf numFmtId="0" fontId="38" fillId="3" borderId="29" xfId="6" applyFont="1" applyFill="1" applyBorder="1" applyAlignment="1">
      <alignment horizontal="left" vertical="top" wrapText="1"/>
    </xf>
    <xf numFmtId="9" fontId="1" fillId="0" borderId="0" xfId="0" applyNumberFormat="1" applyFont="1" applyFill="1" applyBorder="1" applyAlignment="1" applyProtection="1"/>
    <xf numFmtId="0" fontId="38" fillId="0" borderId="17" xfId="6" applyFont="1" applyBorder="1" applyAlignment="1">
      <alignment horizontal="center"/>
    </xf>
    <xf numFmtId="0" fontId="38" fillId="0" borderId="9" xfId="6" applyFont="1" applyBorder="1" applyAlignment="1">
      <alignment horizontal="center"/>
    </xf>
    <xf numFmtId="0" fontId="38" fillId="0" borderId="10" xfId="6" applyFont="1" applyBorder="1" applyAlignment="1">
      <alignment horizontal="center"/>
    </xf>
    <xf numFmtId="0" fontId="0" fillId="2" borderId="0" xfId="0" applyFill="1" applyAlignment="1"/>
    <xf numFmtId="0" fontId="35" fillId="0" borderId="0" xfId="0" applyFont="1" applyBorder="1" applyAlignment="1">
      <alignment horizontal="left" wrapText="1"/>
    </xf>
    <xf numFmtId="0" fontId="35" fillId="0" borderId="17" xfId="0" applyFont="1" applyBorder="1" applyAlignment="1">
      <alignment horizontal="center" wrapText="1"/>
    </xf>
    <xf numFmtId="0" fontId="35" fillId="0" borderId="9" xfId="0" applyFont="1" applyBorder="1" applyAlignment="1">
      <alignment horizontal="center" wrapText="1"/>
    </xf>
    <xf numFmtId="0" fontId="35" fillId="0" borderId="10" xfId="0" applyFont="1" applyBorder="1" applyAlignment="1">
      <alignment horizontal="center" wrapText="1"/>
    </xf>
    <xf numFmtId="0" fontId="35" fillId="0" borderId="14" xfId="0" applyFont="1" applyBorder="1" applyAlignment="1">
      <alignment horizontal="left" wrapText="1"/>
    </xf>
    <xf numFmtId="0" fontId="35" fillId="0" borderId="18" xfId="0" applyFont="1" applyBorder="1" applyAlignment="1">
      <alignment horizontal="center" wrapText="1"/>
    </xf>
    <xf numFmtId="0" fontId="35" fillId="0" borderId="19" xfId="0" applyFont="1" applyBorder="1" applyAlignment="1">
      <alignment horizontal="center" wrapText="1"/>
    </xf>
    <xf numFmtId="0" fontId="35" fillId="0" borderId="20" xfId="0" applyFont="1" applyBorder="1" applyAlignment="1">
      <alignment horizontal="center" wrapText="1"/>
    </xf>
    <xf numFmtId="0" fontId="35" fillId="3" borderId="11" xfId="0" applyFont="1" applyFill="1" applyBorder="1" applyAlignment="1">
      <alignment horizontal="left" vertical="top" wrapText="1"/>
    </xf>
    <xf numFmtId="0" fontId="35" fillId="3" borderId="11" xfId="0" applyFont="1" applyFill="1" applyBorder="1" applyAlignment="1">
      <alignment horizontal="left" vertical="top"/>
    </xf>
    <xf numFmtId="168" fontId="40" fillId="0" borderId="21" xfId="0" applyNumberFormat="1" applyFont="1" applyBorder="1" applyAlignment="1">
      <alignment horizontal="right" vertical="top"/>
    </xf>
    <xf numFmtId="168" fontId="40" fillId="0" borderId="22" xfId="0" applyNumberFormat="1" applyFont="1" applyBorder="1" applyAlignment="1">
      <alignment horizontal="right" vertical="top"/>
    </xf>
    <xf numFmtId="168" fontId="40" fillId="0" borderId="23" xfId="0" applyNumberFormat="1" applyFont="1" applyBorder="1" applyAlignment="1">
      <alignment horizontal="right" vertical="top"/>
    </xf>
    <xf numFmtId="0" fontId="35" fillId="3" borderId="13" xfId="0" applyFont="1" applyFill="1" applyBorder="1" applyAlignment="1">
      <alignment horizontal="left" vertical="top" wrapText="1"/>
    </xf>
    <xf numFmtId="0" fontId="35" fillId="3" borderId="13" xfId="0" applyFont="1" applyFill="1" applyBorder="1" applyAlignment="1">
      <alignment horizontal="left" vertical="top"/>
    </xf>
    <xf numFmtId="168" fontId="40" fillId="0" borderId="26" xfId="0" applyNumberFormat="1" applyFont="1" applyBorder="1" applyAlignment="1">
      <alignment horizontal="right" vertical="top"/>
    </xf>
    <xf numFmtId="168" fontId="40" fillId="0" borderId="27" xfId="0" applyNumberFormat="1" applyFont="1" applyBorder="1" applyAlignment="1">
      <alignment horizontal="right" vertical="top"/>
    </xf>
    <xf numFmtId="168" fontId="40" fillId="0" borderId="28" xfId="0" applyNumberFormat="1" applyFont="1" applyBorder="1" applyAlignment="1">
      <alignment horizontal="right" vertical="top"/>
    </xf>
    <xf numFmtId="0" fontId="0" fillId="0" borderId="0" xfId="0" applyAlignment="1"/>
    <xf numFmtId="0" fontId="50" fillId="0" borderId="0" xfId="0" applyFont="1" applyFill="1"/>
    <xf numFmtId="0" fontId="9" fillId="5" borderId="1" xfId="0" applyFont="1" applyFill="1" applyBorder="1"/>
    <xf numFmtId="164" fontId="18" fillId="2" borderId="0" xfId="0" applyNumberFormat="1" applyFont="1" applyFill="1"/>
    <xf numFmtId="0" fontId="51" fillId="0" borderId="0" xfId="0" applyFont="1" applyFill="1" applyBorder="1" applyAlignment="1"/>
    <xf numFmtId="0" fontId="52" fillId="0" borderId="0" xfId="0" applyFont="1" applyFill="1" applyBorder="1" applyAlignment="1"/>
    <xf numFmtId="0" fontId="53" fillId="0" borderId="0" xfId="0" applyFont="1" applyFill="1" applyBorder="1" applyAlignment="1">
      <alignment horizontal="center" vertical="center"/>
    </xf>
    <xf numFmtId="3" fontId="52" fillId="0" borderId="0" xfId="0" applyNumberFormat="1" applyFont="1" applyFill="1" applyBorder="1" applyAlignment="1"/>
    <xf numFmtId="0" fontId="53" fillId="0" borderId="0" xfId="0" applyFont="1" applyFill="1" applyBorder="1" applyAlignment="1">
      <alignment horizontal="center"/>
    </xf>
    <xf numFmtId="0" fontId="53" fillId="0" borderId="0" xfId="0" applyFont="1" applyFill="1" applyBorder="1" applyAlignment="1"/>
    <xf numFmtId="3" fontId="52" fillId="0" borderId="0" xfId="0" applyNumberFormat="1" applyFont="1" applyFill="1" applyBorder="1" applyAlignment="1">
      <alignment horizontal="right"/>
    </xf>
    <xf numFmtId="0" fontId="0" fillId="0" borderId="0" xfId="0" applyFill="1" applyBorder="1" applyAlignment="1"/>
    <xf numFmtId="169" fontId="39" fillId="0" borderId="0" xfId="6" applyNumberFormat="1" applyFont="1" applyFill="1" applyBorder="1" applyAlignment="1">
      <alignment horizontal="right" vertical="top"/>
    </xf>
    <xf numFmtId="2" fontId="18" fillId="2" borderId="0" xfId="0" applyNumberFormat="1" applyFont="1" applyFill="1"/>
    <xf numFmtId="0" fontId="35" fillId="0" borderId="17" xfId="0" applyFont="1" applyBorder="1" applyAlignment="1">
      <alignment horizontal="center"/>
    </xf>
    <xf numFmtId="0" fontId="35" fillId="0" borderId="9" xfId="0" applyFont="1" applyBorder="1" applyAlignment="1">
      <alignment horizontal="center"/>
    </xf>
    <xf numFmtId="0" fontId="35" fillId="0" borderId="10" xfId="0" applyFont="1" applyBorder="1" applyAlignment="1">
      <alignment horizontal="center"/>
    </xf>
    <xf numFmtId="0" fontId="35" fillId="3" borderId="12" xfId="0" applyFont="1" applyFill="1" applyBorder="1" applyAlignment="1">
      <alignment horizontal="left" vertical="top" wrapText="1"/>
    </xf>
    <xf numFmtId="168" fontId="40" fillId="0" borderId="24" xfId="0" applyNumberFormat="1" applyFont="1" applyBorder="1" applyAlignment="1">
      <alignment horizontal="right" vertical="top"/>
    </xf>
    <xf numFmtId="168" fontId="40" fillId="0" borderId="16" xfId="0" applyNumberFormat="1" applyFont="1" applyBorder="1" applyAlignment="1">
      <alignment horizontal="right" vertical="top"/>
    </xf>
    <xf numFmtId="168" fontId="40" fillId="0" borderId="25" xfId="0" applyNumberFormat="1" applyFont="1" applyBorder="1" applyAlignment="1">
      <alignment horizontal="right" vertical="top"/>
    </xf>
    <xf numFmtId="168" fontId="39" fillId="0" borderId="30" xfId="6" applyNumberFormat="1" applyFont="1" applyBorder="1" applyAlignment="1">
      <alignment horizontal="right" vertical="top"/>
    </xf>
    <xf numFmtId="168" fontId="39" fillId="0" borderId="31" xfId="6" applyNumberFormat="1" applyFont="1" applyBorder="1" applyAlignment="1">
      <alignment horizontal="right" vertical="top"/>
    </xf>
    <xf numFmtId="168" fontId="39" fillId="0" borderId="32" xfId="6" applyNumberFormat="1" applyFont="1" applyBorder="1" applyAlignment="1">
      <alignment horizontal="right" vertical="top"/>
    </xf>
    <xf numFmtId="0" fontId="46" fillId="0" borderId="33" xfId="0" applyNumberFormat="1" applyFont="1" applyFill="1" applyBorder="1" applyAlignment="1" applyProtection="1"/>
    <xf numFmtId="0" fontId="18" fillId="0" borderId="0" xfId="3"/>
    <xf numFmtId="0" fontId="18" fillId="0" borderId="0" xfId="3" applyAlignment="1"/>
    <xf numFmtId="169" fontId="40" fillId="0" borderId="31" xfId="0" applyNumberFormat="1" applyFont="1" applyBorder="1" applyAlignment="1">
      <alignment horizontal="right" vertical="top"/>
    </xf>
    <xf numFmtId="168" fontId="0" fillId="0" borderId="0" xfId="0" applyNumberFormat="1" applyAlignment="1"/>
    <xf numFmtId="168" fontId="0" fillId="6" borderId="0" xfId="0" applyNumberFormat="1" applyFill="1"/>
    <xf numFmtId="168" fontId="35" fillId="0" borderId="9" xfId="0" applyNumberFormat="1" applyFont="1" applyBorder="1" applyAlignment="1"/>
    <xf numFmtId="168" fontId="0" fillId="6" borderId="0" xfId="0" applyNumberFormat="1" applyFill="1" applyAlignment="1"/>
    <xf numFmtId="0" fontId="36" fillId="0" borderId="0" xfId="6" applyFont="1" applyFill="1" applyBorder="1" applyAlignment="1">
      <alignment horizontal="center" vertical="center" wrapText="1"/>
    </xf>
    <xf numFmtId="0" fontId="18" fillId="0" borderId="0" xfId="6" applyFill="1" applyBorder="1" applyAlignment="1"/>
    <xf numFmtId="168" fontId="0" fillId="0" borderId="0" xfId="0" applyNumberFormat="1" applyFill="1" applyBorder="1" applyAlignment="1"/>
    <xf numFmtId="0" fontId="38" fillId="3" borderId="12" xfId="0" applyFont="1" applyFill="1" applyBorder="1" applyAlignment="1">
      <alignment horizontal="left" vertical="top" wrapText="1"/>
    </xf>
    <xf numFmtId="0" fontId="38" fillId="3" borderId="0" xfId="6" applyFont="1" applyFill="1" applyBorder="1" applyAlignment="1">
      <alignment horizontal="left" vertical="top" wrapText="1"/>
    </xf>
    <xf numFmtId="169" fontId="39" fillId="0" borderId="0" xfId="6" applyNumberFormat="1" applyFont="1" applyBorder="1" applyAlignment="1">
      <alignment horizontal="right" vertical="top"/>
    </xf>
    <xf numFmtId="0" fontId="45" fillId="0" borderId="0" xfId="0" applyNumberFormat="1" applyFont="1" applyFill="1" applyBorder="1" applyAlignment="1" applyProtection="1"/>
    <xf numFmtId="0" fontId="46" fillId="0" borderId="0" xfId="0" applyNumberFormat="1" applyFont="1" applyFill="1" applyBorder="1" applyAlignment="1" applyProtection="1"/>
    <xf numFmtId="169" fontId="40" fillId="0" borderId="0" xfId="0" applyNumberFormat="1" applyFont="1" applyBorder="1" applyAlignment="1">
      <alignment horizontal="right" vertical="top"/>
    </xf>
    <xf numFmtId="0" fontId="38" fillId="3" borderId="0" xfId="3" applyFont="1" applyFill="1" applyBorder="1" applyAlignment="1">
      <alignment horizontal="left" vertical="top" wrapText="1"/>
    </xf>
    <xf numFmtId="169" fontId="39" fillId="0" borderId="0" xfId="3" applyNumberFormat="1" applyFont="1" applyBorder="1" applyAlignment="1">
      <alignment horizontal="right" vertical="top"/>
    </xf>
    <xf numFmtId="0" fontId="18" fillId="5" borderId="0" xfId="2" applyFill="1"/>
    <xf numFmtId="0" fontId="38" fillId="0" borderId="0" xfId="5" applyFont="1" applyBorder="1" applyAlignment="1">
      <alignment horizontal="left" wrapText="1"/>
    </xf>
    <xf numFmtId="0" fontId="38" fillId="0" borderId="17" xfId="5" applyFont="1" applyBorder="1" applyAlignment="1">
      <alignment horizontal="center" wrapText="1"/>
    </xf>
    <xf numFmtId="0" fontId="38" fillId="0" borderId="9" xfId="5" applyFont="1" applyBorder="1" applyAlignment="1">
      <alignment horizontal="center" wrapText="1"/>
    </xf>
    <xf numFmtId="0" fontId="38" fillId="0" borderId="10" xfId="5" applyFont="1" applyBorder="1" applyAlignment="1">
      <alignment horizontal="center" wrapText="1"/>
    </xf>
    <xf numFmtId="0" fontId="18" fillId="0" borderId="0" xfId="5"/>
    <xf numFmtId="0" fontId="38" fillId="0" borderId="17" xfId="5" applyFont="1" applyBorder="1" applyAlignment="1">
      <alignment horizontal="center"/>
    </xf>
    <xf numFmtId="0" fontId="38" fillId="0" borderId="9" xfId="5" applyFont="1" applyBorder="1" applyAlignment="1">
      <alignment horizontal="center"/>
    </xf>
    <xf numFmtId="0" fontId="38" fillId="0" borderId="10" xfId="5" applyFont="1" applyBorder="1" applyAlignment="1">
      <alignment horizontal="center"/>
    </xf>
    <xf numFmtId="0" fontId="38" fillId="0" borderId="14" xfId="5" applyFont="1" applyBorder="1" applyAlignment="1">
      <alignment horizontal="left" wrapText="1"/>
    </xf>
    <xf numFmtId="0" fontId="38" fillId="0" borderId="18" xfId="5" applyFont="1" applyBorder="1" applyAlignment="1">
      <alignment horizontal="center" wrapText="1"/>
    </xf>
    <xf numFmtId="0" fontId="38" fillId="0" borderId="19" xfId="5" applyFont="1" applyBorder="1" applyAlignment="1">
      <alignment horizontal="center" wrapText="1"/>
    </xf>
    <xf numFmtId="0" fontId="38" fillId="0" borderId="20" xfId="5" applyFont="1" applyBorder="1" applyAlignment="1">
      <alignment horizontal="center" wrapText="1"/>
    </xf>
    <xf numFmtId="0" fontId="38" fillId="3" borderId="11" xfId="5" applyFont="1" applyFill="1" applyBorder="1" applyAlignment="1">
      <alignment horizontal="left" vertical="top" wrapText="1"/>
    </xf>
    <xf numFmtId="0" fontId="38" fillId="3" borderId="11" xfId="5" applyFont="1" applyFill="1" applyBorder="1" applyAlignment="1">
      <alignment horizontal="left" vertical="top"/>
    </xf>
    <xf numFmtId="168" fontId="39" fillId="0" borderId="21" xfId="5" applyNumberFormat="1" applyFont="1" applyBorder="1" applyAlignment="1">
      <alignment horizontal="right" vertical="top"/>
    </xf>
    <xf numFmtId="168" fontId="39" fillId="0" borderId="22" xfId="5" applyNumberFormat="1" applyFont="1" applyBorder="1" applyAlignment="1">
      <alignment horizontal="right" vertical="top"/>
    </xf>
    <xf numFmtId="168" fontId="39" fillId="0" borderId="23" xfId="5" applyNumberFormat="1" applyFont="1" applyBorder="1" applyAlignment="1">
      <alignment horizontal="right" vertical="top"/>
    </xf>
    <xf numFmtId="0" fontId="38" fillId="3" borderId="12" xfId="5" applyFont="1" applyFill="1" applyBorder="1" applyAlignment="1">
      <alignment horizontal="left" vertical="top" wrapText="1"/>
    </xf>
    <xf numFmtId="0" fontId="38" fillId="3" borderId="12" xfId="5" applyFont="1" applyFill="1" applyBorder="1" applyAlignment="1">
      <alignment horizontal="left" vertical="top"/>
    </xf>
    <xf numFmtId="168" fontId="39" fillId="0" borderId="24" xfId="5" applyNumberFormat="1" applyFont="1" applyBorder="1" applyAlignment="1">
      <alignment horizontal="right" vertical="top"/>
    </xf>
    <xf numFmtId="168" fontId="39" fillId="0" borderId="16" xfId="5" applyNumberFormat="1" applyFont="1" applyBorder="1" applyAlignment="1">
      <alignment horizontal="right" vertical="top"/>
    </xf>
    <xf numFmtId="168" fontId="39" fillId="0" borderId="25" xfId="5" applyNumberFormat="1" applyFont="1" applyBorder="1" applyAlignment="1">
      <alignment horizontal="right" vertical="top"/>
    </xf>
    <xf numFmtId="0" fontId="38" fillId="3" borderId="13" xfId="5" applyFont="1" applyFill="1" applyBorder="1" applyAlignment="1">
      <alignment horizontal="left" vertical="top" wrapText="1"/>
    </xf>
    <xf numFmtId="0" fontId="38" fillId="3" borderId="13" xfId="5" applyFont="1" applyFill="1" applyBorder="1" applyAlignment="1">
      <alignment horizontal="left" vertical="top"/>
    </xf>
    <xf numFmtId="168" fontId="39" fillId="0" borderId="26" xfId="5" applyNumberFormat="1" applyFont="1" applyBorder="1" applyAlignment="1">
      <alignment horizontal="right" vertical="top"/>
    </xf>
    <xf numFmtId="168" fontId="39" fillId="0" borderId="27" xfId="5" applyNumberFormat="1" applyFont="1" applyBorder="1" applyAlignment="1">
      <alignment horizontal="right" vertical="top"/>
    </xf>
    <xf numFmtId="168" fontId="39" fillId="0" borderId="28" xfId="5" applyNumberFormat="1" applyFont="1" applyBorder="1" applyAlignment="1">
      <alignment horizontal="right" vertical="top"/>
    </xf>
    <xf numFmtId="0" fontId="18" fillId="0" borderId="0" xfId="5" applyAlignment="1"/>
    <xf numFmtId="0" fontId="38" fillId="3" borderId="29" xfId="5" applyFont="1" applyFill="1" applyBorder="1" applyAlignment="1">
      <alignment horizontal="left" vertical="top" wrapText="1"/>
    </xf>
    <xf numFmtId="169" fontId="39" fillId="0" borderId="30" xfId="5" applyNumberFormat="1" applyFont="1" applyBorder="1" applyAlignment="1">
      <alignment horizontal="right" vertical="top"/>
    </xf>
    <xf numFmtId="169" fontId="39" fillId="0" borderId="31" xfId="5" applyNumberFormat="1" applyFont="1" applyBorder="1" applyAlignment="1">
      <alignment horizontal="right" vertical="top"/>
    </xf>
    <xf numFmtId="169" fontId="39" fillId="0" borderId="32" xfId="5" applyNumberFormat="1" applyFont="1" applyBorder="1" applyAlignment="1">
      <alignment horizontal="right" vertical="top"/>
    </xf>
    <xf numFmtId="164" fontId="18" fillId="8" borderId="0" xfId="0" applyNumberFormat="1" applyFont="1" applyFill="1"/>
    <xf numFmtId="164" fontId="0" fillId="7" borderId="0" xfId="0" applyNumberFormat="1" applyFill="1"/>
    <xf numFmtId="164" fontId="0" fillId="8" borderId="0" xfId="0" applyNumberFormat="1" applyFill="1"/>
    <xf numFmtId="0" fontId="38" fillId="3" borderId="0" xfId="0" applyFont="1" applyFill="1" applyBorder="1" applyAlignment="1">
      <alignment horizontal="left" vertical="top" wrapText="1"/>
    </xf>
    <xf numFmtId="169" fontId="0" fillId="2" borderId="0" xfId="0" applyNumberFormat="1" applyFill="1"/>
    <xf numFmtId="168" fontId="0" fillId="0" borderId="0" xfId="0" applyNumberFormat="1" applyFill="1" applyAlignment="1"/>
    <xf numFmtId="0" fontId="0" fillId="8" borderId="0" xfId="0" applyFill="1"/>
    <xf numFmtId="0" fontId="0" fillId="5" borderId="0" xfId="0" applyFill="1" applyBorder="1"/>
    <xf numFmtId="0" fontId="38" fillId="0" borderId="0" xfId="7" applyFont="1" applyBorder="1" applyAlignment="1">
      <alignment horizontal="left" wrapText="1"/>
    </xf>
    <xf numFmtId="0" fontId="38" fillId="0" borderId="14" xfId="7" applyFont="1" applyBorder="1" applyAlignment="1">
      <alignment horizontal="left" wrapText="1"/>
    </xf>
    <xf numFmtId="0" fontId="38" fillId="3" borderId="11" xfId="7" applyFont="1" applyFill="1" applyBorder="1" applyAlignment="1">
      <alignment horizontal="left" vertical="top" wrapText="1"/>
    </xf>
    <xf numFmtId="168" fontId="39" fillId="0" borderId="21" xfId="7" applyNumberFormat="1" applyFont="1" applyBorder="1" applyAlignment="1">
      <alignment horizontal="right" vertical="top"/>
    </xf>
    <xf numFmtId="168" fontId="39" fillId="0" borderId="22" xfId="7" applyNumberFormat="1" applyFont="1" applyBorder="1" applyAlignment="1">
      <alignment horizontal="right" vertical="top"/>
    </xf>
    <xf numFmtId="168" fontId="39" fillId="0" borderId="23" xfId="7" applyNumberFormat="1" applyFont="1" applyBorder="1" applyAlignment="1">
      <alignment horizontal="right" vertical="top"/>
    </xf>
    <xf numFmtId="0" fontId="38" fillId="3" borderId="12" xfId="7" applyFont="1" applyFill="1" applyBorder="1" applyAlignment="1">
      <alignment horizontal="left" vertical="top" wrapText="1"/>
    </xf>
    <xf numFmtId="168" fontId="39" fillId="0" borderId="24" xfId="7" applyNumberFormat="1" applyFont="1" applyBorder="1" applyAlignment="1">
      <alignment horizontal="right" vertical="top"/>
    </xf>
    <xf numFmtId="168" fontId="39" fillId="0" borderId="16" xfId="7" applyNumberFormat="1" applyFont="1" applyBorder="1" applyAlignment="1">
      <alignment horizontal="right" vertical="top"/>
    </xf>
    <xf numFmtId="168" fontId="39" fillId="0" borderId="25" xfId="7" applyNumberFormat="1" applyFont="1" applyBorder="1" applyAlignment="1">
      <alignment horizontal="right" vertical="top"/>
    </xf>
    <xf numFmtId="0" fontId="38" fillId="3" borderId="13" xfId="7" applyFont="1" applyFill="1" applyBorder="1" applyAlignment="1">
      <alignment horizontal="left" vertical="top" wrapText="1"/>
    </xf>
    <xf numFmtId="168" fontId="39" fillId="0" borderId="26" xfId="7" applyNumberFormat="1" applyFont="1" applyBorder="1" applyAlignment="1">
      <alignment horizontal="right" vertical="top"/>
    </xf>
    <xf numFmtId="168" fontId="39" fillId="0" borderId="27" xfId="7" applyNumberFormat="1" applyFont="1" applyBorder="1" applyAlignment="1">
      <alignment horizontal="right" vertical="top"/>
    </xf>
    <xf numFmtId="168" fontId="39" fillId="0" borderId="28" xfId="7" applyNumberFormat="1" applyFont="1" applyBorder="1" applyAlignment="1">
      <alignment horizontal="right" vertical="top"/>
    </xf>
    <xf numFmtId="0" fontId="0" fillId="0" borderId="0" xfId="0" applyAlignment="1">
      <alignment horizontal="right"/>
    </xf>
    <xf numFmtId="168" fontId="0" fillId="0" borderId="0" xfId="0" applyNumberFormat="1" applyAlignment="1">
      <alignment horizontal="right"/>
    </xf>
    <xf numFmtId="168" fontId="36" fillId="0" borderId="0" xfId="6" applyNumberFormat="1" applyFont="1" applyFill="1" applyBorder="1" applyAlignment="1">
      <alignment horizontal="center" vertical="center" wrapText="1"/>
    </xf>
    <xf numFmtId="0" fontId="38" fillId="0" borderId="17" xfId="7" applyFont="1" applyBorder="1" applyAlignment="1">
      <alignment horizontal="center" wrapText="1"/>
    </xf>
    <xf numFmtId="0" fontId="38" fillId="0" borderId="9" xfId="7" applyFont="1" applyBorder="1" applyAlignment="1">
      <alignment horizontal="center" wrapText="1"/>
    </xf>
    <xf numFmtId="0" fontId="38" fillId="0" borderId="10" xfId="7" applyFont="1" applyBorder="1" applyAlignment="1">
      <alignment horizontal="center" wrapText="1"/>
    </xf>
    <xf numFmtId="0" fontId="38" fillId="0" borderId="18" xfId="7" applyFont="1" applyBorder="1" applyAlignment="1">
      <alignment horizontal="center" wrapText="1"/>
    </xf>
    <xf numFmtId="0" fontId="38" fillId="0" borderId="19" xfId="7" applyFont="1" applyBorder="1" applyAlignment="1">
      <alignment horizontal="center" wrapText="1"/>
    </xf>
    <xf numFmtId="0" fontId="38" fillId="0" borderId="20" xfId="7" applyFont="1" applyBorder="1" applyAlignment="1">
      <alignment horizontal="center" wrapText="1"/>
    </xf>
    <xf numFmtId="0" fontId="38" fillId="3" borderId="11" xfId="7" applyFont="1" applyFill="1" applyBorder="1" applyAlignment="1">
      <alignment horizontal="left" vertical="top"/>
    </xf>
    <xf numFmtId="0" fontId="38" fillId="3" borderId="13" xfId="7" applyFont="1" applyFill="1" applyBorder="1" applyAlignment="1">
      <alignment horizontal="left" vertical="top"/>
    </xf>
    <xf numFmtId="164" fontId="0" fillId="0" borderId="0" xfId="0" applyNumberFormat="1" applyAlignment="1">
      <alignment horizontal="right"/>
    </xf>
    <xf numFmtId="168" fontId="0" fillId="9" borderId="0" xfId="0" applyNumberFormat="1" applyFill="1"/>
    <xf numFmtId="0" fontId="0" fillId="9" borderId="0" xfId="0" applyFill="1"/>
    <xf numFmtId="164" fontId="0" fillId="9" borderId="0" xfId="0" applyNumberFormat="1" applyFill="1"/>
    <xf numFmtId="0" fontId="38" fillId="3" borderId="12" xfId="7" applyFont="1" applyFill="1" applyBorder="1" applyAlignment="1">
      <alignment horizontal="left" vertical="top"/>
    </xf>
    <xf numFmtId="0" fontId="18" fillId="0" borderId="0" xfId="7" applyAlignment="1"/>
    <xf numFmtId="0" fontId="6" fillId="5" borderId="0" xfId="0" applyFont="1" applyFill="1" applyBorder="1" applyAlignment="1">
      <alignment horizontal="center"/>
    </xf>
    <xf numFmtId="3" fontId="6" fillId="5" borderId="0" xfId="0" applyNumberFormat="1" applyFont="1" applyFill="1" applyBorder="1" applyAlignment="1">
      <alignment horizontal="center"/>
    </xf>
    <xf numFmtId="0" fontId="7" fillId="5" borderId="1" xfId="0" applyFont="1" applyFill="1" applyBorder="1" applyAlignment="1">
      <alignment vertical="top"/>
    </xf>
    <xf numFmtId="0" fontId="9" fillId="5" borderId="2" xfId="0" applyFont="1" applyFill="1" applyBorder="1" applyAlignment="1">
      <alignment horizontal="left"/>
    </xf>
    <xf numFmtId="0" fontId="7" fillId="5" borderId="2" xfId="0" applyFont="1" applyFill="1" applyBorder="1" applyAlignment="1">
      <alignment vertical="top"/>
    </xf>
    <xf numFmtId="0" fontId="9" fillId="5" borderId="1" xfId="0" applyFont="1" applyFill="1" applyBorder="1" applyAlignment="1">
      <alignment horizontal="left"/>
    </xf>
    <xf numFmtId="0" fontId="9" fillId="5" borderId="1" xfId="2" applyFont="1" applyFill="1" applyBorder="1" applyAlignment="1">
      <alignment horizontal="left"/>
    </xf>
    <xf numFmtId="0" fontId="20" fillId="5" borderId="0" xfId="1" applyFont="1" applyFill="1" applyBorder="1" applyAlignment="1" applyProtection="1"/>
    <xf numFmtId="0" fontId="18" fillId="5" borderId="0" xfId="0" applyFont="1" applyFill="1"/>
    <xf numFmtId="0" fontId="18" fillId="5" borderId="0" xfId="0" applyFont="1" applyFill="1" applyBorder="1"/>
    <xf numFmtId="0" fontId="18" fillId="5" borderId="1" xfId="0" applyFont="1" applyFill="1" applyBorder="1"/>
    <xf numFmtId="0" fontId="18" fillId="5" borderId="2" xfId="0" applyFont="1" applyFill="1" applyBorder="1"/>
    <xf numFmtId="0" fontId="2" fillId="5" borderId="1" xfId="0" applyFont="1" applyFill="1" applyBorder="1" applyAlignment="1"/>
    <xf numFmtId="168" fontId="0" fillId="0" borderId="0" xfId="0" applyNumberFormat="1" applyFill="1" applyBorder="1"/>
    <xf numFmtId="164" fontId="0" fillId="8" borderId="0" xfId="0" applyNumberFormat="1" applyFill="1" applyAlignment="1">
      <alignment horizontal="right"/>
    </xf>
    <xf numFmtId="168" fontId="0" fillId="8" borderId="0" xfId="0" applyNumberFormat="1" applyFill="1" applyAlignment="1">
      <alignment horizontal="right"/>
    </xf>
    <xf numFmtId="0" fontId="0" fillId="8" borderId="0" xfId="0" applyFill="1" applyAlignment="1">
      <alignment horizontal="right"/>
    </xf>
    <xf numFmtId="0" fontId="35" fillId="3" borderId="12" xfId="5" applyFont="1" applyFill="1" applyBorder="1" applyAlignment="1">
      <alignment horizontal="left" vertical="top" wrapText="1"/>
    </xf>
    <xf numFmtId="0" fontId="35" fillId="3" borderId="13" xfId="5" applyFont="1" applyFill="1" applyBorder="1" applyAlignment="1">
      <alignment horizontal="left" vertical="top" wrapText="1"/>
    </xf>
    <xf numFmtId="168" fontId="18" fillId="2" borderId="0" xfId="2" applyNumberFormat="1" applyFill="1"/>
    <xf numFmtId="168" fontId="18" fillId="0" borderId="0" xfId="5" applyNumberFormat="1"/>
    <xf numFmtId="0" fontId="41" fillId="0" borderId="0" xfId="0" applyFont="1" applyBorder="1" applyAlignment="1">
      <alignment horizontal="left" wrapText="1"/>
    </xf>
    <xf numFmtId="0" fontId="41" fillId="0" borderId="17" xfId="0" applyFont="1" applyBorder="1" applyAlignment="1">
      <alignment horizontal="center"/>
    </xf>
    <xf numFmtId="0" fontId="41" fillId="0" borderId="9" xfId="0" applyFont="1" applyBorder="1" applyAlignment="1">
      <alignment horizontal="center"/>
    </xf>
    <xf numFmtId="0" fontId="41" fillId="0" borderId="10" xfId="0" applyFont="1" applyBorder="1" applyAlignment="1">
      <alignment horizontal="center"/>
    </xf>
    <xf numFmtId="0" fontId="41" fillId="0" borderId="14" xfId="0" applyFont="1" applyBorder="1" applyAlignment="1">
      <alignment horizontal="left" wrapText="1"/>
    </xf>
    <xf numFmtId="0" fontId="41" fillId="0" borderId="18" xfId="0" applyFont="1" applyBorder="1" applyAlignment="1">
      <alignment horizontal="center" wrapText="1"/>
    </xf>
    <xf numFmtId="0" fontId="41" fillId="0" borderId="19" xfId="0" applyFont="1" applyBorder="1" applyAlignment="1">
      <alignment horizontal="center" wrapText="1"/>
    </xf>
    <xf numFmtId="0" fontId="41" fillId="0" borderId="20" xfId="0" applyFont="1" applyBorder="1" applyAlignment="1">
      <alignment horizontal="center" wrapText="1"/>
    </xf>
    <xf numFmtId="0" fontId="41" fillId="3" borderId="11" xfId="0" applyFont="1" applyFill="1" applyBorder="1" applyAlignment="1">
      <alignment horizontal="left" vertical="top" wrapText="1"/>
    </xf>
    <xf numFmtId="168" fontId="42" fillId="0" borderId="21" xfId="0" applyNumberFormat="1" applyFont="1" applyBorder="1" applyAlignment="1">
      <alignment horizontal="right" vertical="top"/>
    </xf>
    <xf numFmtId="168" fontId="42" fillId="0" borderId="22" xfId="0" applyNumberFormat="1" applyFont="1" applyBorder="1" applyAlignment="1">
      <alignment horizontal="right" vertical="top"/>
    </xf>
    <xf numFmtId="168" fontId="42" fillId="0" borderId="23" xfId="0" applyNumberFormat="1" applyFont="1" applyBorder="1" applyAlignment="1">
      <alignment horizontal="right" vertical="top"/>
    </xf>
    <xf numFmtId="0" fontId="41" fillId="3" borderId="12" xfId="0" applyFont="1" applyFill="1" applyBorder="1" applyAlignment="1">
      <alignment horizontal="left" vertical="top" wrapText="1"/>
    </xf>
    <xf numFmtId="168" fontId="42" fillId="0" borderId="24" xfId="0" applyNumberFormat="1" applyFont="1" applyBorder="1" applyAlignment="1">
      <alignment horizontal="right" vertical="top"/>
    </xf>
    <xf numFmtId="168" fontId="42" fillId="0" borderId="16" xfId="0" applyNumberFormat="1" applyFont="1" applyBorder="1" applyAlignment="1">
      <alignment horizontal="right" vertical="top"/>
    </xf>
    <xf numFmtId="168" fontId="42" fillId="0" borderId="25" xfId="0" applyNumberFormat="1" applyFont="1" applyBorder="1" applyAlignment="1">
      <alignment horizontal="right" vertical="top"/>
    </xf>
    <xf numFmtId="0" fontId="41" fillId="3" borderId="13" xfId="0" applyFont="1" applyFill="1" applyBorder="1" applyAlignment="1">
      <alignment horizontal="left" vertical="top" wrapText="1"/>
    </xf>
    <xf numFmtId="168" fontId="42" fillId="0" borderId="26" xfId="0" applyNumberFormat="1" applyFont="1" applyBorder="1" applyAlignment="1">
      <alignment horizontal="right" vertical="top"/>
    </xf>
    <xf numFmtId="168" fontId="42" fillId="0" borderId="27" xfId="0" applyNumberFormat="1" applyFont="1" applyBorder="1" applyAlignment="1">
      <alignment horizontal="right" vertical="top"/>
    </xf>
    <xf numFmtId="168" fontId="42" fillId="0" borderId="28" xfId="0" applyNumberFormat="1" applyFont="1" applyBorder="1" applyAlignment="1">
      <alignment horizontal="right" vertical="top"/>
    </xf>
    <xf numFmtId="0" fontId="41" fillId="3" borderId="11" xfId="0" applyFont="1" applyFill="1" applyBorder="1" applyAlignment="1">
      <alignment horizontal="left" vertical="top"/>
    </xf>
    <xf numFmtId="0" fontId="41" fillId="3" borderId="12" xfId="0" applyFont="1" applyFill="1" applyBorder="1" applyAlignment="1">
      <alignment horizontal="left" vertical="top"/>
    </xf>
    <xf numFmtId="0" fontId="41" fillId="3" borderId="13" xfId="0" applyFont="1" applyFill="1" applyBorder="1" applyAlignment="1">
      <alignment horizontal="left" vertical="top"/>
    </xf>
    <xf numFmtId="168" fontId="18" fillId="6" borderId="0" xfId="2" applyNumberFormat="1" applyFill="1"/>
    <xf numFmtId="0" fontId="41" fillId="0" borderId="17" xfId="0" applyFont="1" applyBorder="1" applyAlignment="1">
      <alignment horizontal="center" wrapText="1"/>
    </xf>
    <xf numFmtId="0" fontId="41" fillId="0" borderId="9" xfId="0" applyFont="1" applyBorder="1" applyAlignment="1">
      <alignment horizontal="center" wrapText="1"/>
    </xf>
    <xf numFmtId="0" fontId="41" fillId="0" borderId="10" xfId="0" applyFont="1" applyBorder="1" applyAlignment="1">
      <alignment horizontal="center" wrapText="1"/>
    </xf>
    <xf numFmtId="169" fontId="50" fillId="2" borderId="0" xfId="0" applyNumberFormat="1" applyFont="1" applyFill="1"/>
    <xf numFmtId="169" fontId="18" fillId="2" borderId="0" xfId="0" applyNumberFormat="1" applyFont="1" applyFill="1"/>
    <xf numFmtId="169" fontId="54" fillId="2" borderId="0" xfId="0" applyNumberFormat="1" applyFont="1" applyFill="1"/>
    <xf numFmtId="0" fontId="55" fillId="0" borderId="0" xfId="2" applyFont="1" applyFill="1" applyBorder="1" applyAlignment="1">
      <alignment horizontal="left"/>
    </xf>
    <xf numFmtId="0" fontId="55" fillId="0" borderId="1" xfId="2" applyFont="1" applyFill="1" applyBorder="1" applyAlignment="1">
      <alignment horizontal="left"/>
    </xf>
    <xf numFmtId="164" fontId="18" fillId="0" borderId="0" xfId="2" applyNumberFormat="1" applyBorder="1" applyAlignment="1">
      <alignment horizontal="center"/>
    </xf>
    <xf numFmtId="164" fontId="18" fillId="0" borderId="4" xfId="2" applyNumberFormat="1" applyBorder="1" applyAlignment="1">
      <alignment horizontal="center"/>
    </xf>
    <xf numFmtId="164" fontId="18" fillId="0" borderId="4" xfId="2" applyNumberFormat="1" applyFont="1" applyBorder="1" applyAlignment="1">
      <alignment horizontal="center"/>
    </xf>
    <xf numFmtId="0" fontId="18" fillId="0" borderId="5" xfId="0" applyFont="1" applyFill="1" applyBorder="1" applyAlignment="1">
      <alignment horizontal="center"/>
    </xf>
    <xf numFmtId="164" fontId="0" fillId="2" borderId="0" xfId="0" applyNumberFormat="1" applyFill="1" applyBorder="1" applyAlignment="1">
      <alignment horizontal="center"/>
    </xf>
    <xf numFmtId="164" fontId="0" fillId="2" borderId="4" xfId="0" applyNumberFormat="1" applyFill="1" applyBorder="1" applyAlignment="1">
      <alignment horizontal="center"/>
    </xf>
    <xf numFmtId="0" fontId="9" fillId="5" borderId="4" xfId="2" applyFont="1" applyFill="1" applyBorder="1" applyAlignment="1">
      <alignment horizontal="left"/>
    </xf>
    <xf numFmtId="0" fontId="9" fillId="5" borderId="0" xfId="2" applyFont="1" applyFill="1" applyBorder="1" applyAlignment="1">
      <alignment horizontal="center"/>
    </xf>
    <xf numFmtId="164" fontId="9" fillId="5" borderId="0" xfId="2" applyNumberFormat="1" applyFont="1" applyFill="1" applyBorder="1" applyAlignment="1">
      <alignment horizontal="center"/>
    </xf>
    <xf numFmtId="0" fontId="9" fillId="5" borderId="4" xfId="2" applyFont="1" applyFill="1" applyBorder="1" applyAlignment="1">
      <alignment horizontal="center"/>
    </xf>
    <xf numFmtId="0" fontId="0" fillId="0" borderId="0" xfId="0" applyAlignment="1"/>
    <xf numFmtId="0" fontId="38" fillId="0" borderId="0" xfId="6" applyFont="1" applyBorder="1" applyAlignment="1">
      <alignment horizontal="left" wrapText="1"/>
    </xf>
    <xf numFmtId="0" fontId="1" fillId="0" borderId="0" xfId="8"/>
    <xf numFmtId="0" fontId="35" fillId="3" borderId="12" xfId="8" applyFont="1" applyFill="1" applyBorder="1" applyAlignment="1">
      <alignment horizontal="left" vertical="top" wrapText="1"/>
    </xf>
    <xf numFmtId="168" fontId="39" fillId="0" borderId="24" xfId="8" applyNumberFormat="1" applyFont="1" applyBorder="1" applyAlignment="1">
      <alignment horizontal="right" vertical="top"/>
    </xf>
    <xf numFmtId="168" fontId="39" fillId="0" borderId="16" xfId="8" applyNumberFormat="1" applyFont="1" applyBorder="1" applyAlignment="1">
      <alignment horizontal="right" vertical="top"/>
    </xf>
    <xf numFmtId="168" fontId="39" fillId="0" borderId="25" xfId="8" applyNumberFormat="1" applyFont="1" applyBorder="1" applyAlignment="1">
      <alignment horizontal="right" vertical="top"/>
    </xf>
    <xf numFmtId="0" fontId="35" fillId="3" borderId="13" xfId="8" applyFont="1" applyFill="1" applyBorder="1" applyAlignment="1">
      <alignment horizontal="left" vertical="top" wrapText="1"/>
    </xf>
    <xf numFmtId="168" fontId="39" fillId="0" borderId="26" xfId="8" applyNumberFormat="1" applyFont="1" applyBorder="1" applyAlignment="1">
      <alignment horizontal="right" vertical="top"/>
    </xf>
    <xf numFmtId="168" fontId="39" fillId="0" borderId="27" xfId="8" applyNumberFormat="1" applyFont="1" applyBorder="1" applyAlignment="1">
      <alignment horizontal="right" vertical="top"/>
    </xf>
    <xf numFmtId="168" fontId="39" fillId="0" borderId="28" xfId="8" applyNumberFormat="1" applyFont="1" applyBorder="1" applyAlignment="1">
      <alignment horizontal="right" vertical="top"/>
    </xf>
    <xf numFmtId="0" fontId="1" fillId="0" borderId="0" xfId="8" applyAlignment="1"/>
    <xf numFmtId="0" fontId="37" fillId="3" borderId="15" xfId="8" applyFont="1" applyFill="1" applyBorder="1" applyAlignment="1">
      <alignment horizontal="left" vertical="top" wrapText="1"/>
    </xf>
    <xf numFmtId="0" fontId="36" fillId="0" borderId="0" xfId="8" applyFont="1" applyFill="1" applyBorder="1" applyAlignment="1">
      <alignment horizontal="center" vertical="center" wrapText="1"/>
    </xf>
    <xf numFmtId="0" fontId="1" fillId="0" borderId="0" xfId="8" applyFill="1" applyBorder="1" applyAlignment="1"/>
    <xf numFmtId="0" fontId="37" fillId="0" borderId="0" xfId="8" applyFont="1" applyFill="1" applyBorder="1" applyAlignment="1">
      <alignment horizontal="center" wrapText="1"/>
    </xf>
    <xf numFmtId="0" fontId="37" fillId="0" borderId="0" xfId="8" applyFont="1" applyFill="1" applyBorder="1" applyAlignment="1">
      <alignment horizontal="center"/>
    </xf>
    <xf numFmtId="0" fontId="37" fillId="0" borderId="0" xfId="8" applyFont="1" applyFill="1" applyBorder="1" applyAlignment="1">
      <alignment horizontal="left" vertical="top" wrapText="1"/>
    </xf>
    <xf numFmtId="168" fontId="35" fillId="0" borderId="0" xfId="8" applyNumberFormat="1" applyFont="1" applyFill="1" applyBorder="1" applyAlignment="1">
      <alignment horizontal="right" vertical="top"/>
    </xf>
    <xf numFmtId="0" fontId="35" fillId="3" borderId="0" xfId="8" applyFont="1" applyFill="1" applyBorder="1" applyAlignment="1">
      <alignment horizontal="left" vertical="top" wrapText="1"/>
    </xf>
    <xf numFmtId="2" fontId="0" fillId="0" borderId="0" xfId="0" applyNumberFormat="1" applyFill="1" applyBorder="1" applyAlignment="1"/>
    <xf numFmtId="0" fontId="1" fillId="0" borderId="0" xfId="9"/>
    <xf numFmtId="0" fontId="35" fillId="3" borderId="11" xfId="9" applyFont="1" applyFill="1" applyBorder="1" applyAlignment="1">
      <alignment horizontal="left" vertical="top" wrapText="1"/>
    </xf>
    <xf numFmtId="168" fontId="39" fillId="0" borderId="21" xfId="9" applyNumberFormat="1" applyFont="1" applyBorder="1" applyAlignment="1">
      <alignment horizontal="right" vertical="top"/>
    </xf>
    <xf numFmtId="168" fontId="39" fillId="0" borderId="22" xfId="9" applyNumberFormat="1" applyFont="1" applyBorder="1" applyAlignment="1">
      <alignment horizontal="right" vertical="top"/>
    </xf>
    <xf numFmtId="168" fontId="39" fillId="0" borderId="23" xfId="9" applyNumberFormat="1" applyFont="1" applyBorder="1" applyAlignment="1">
      <alignment horizontal="right" vertical="top"/>
    </xf>
    <xf numFmtId="0" fontId="35" fillId="3" borderId="12" xfId="9" applyFont="1" applyFill="1" applyBorder="1" applyAlignment="1">
      <alignment horizontal="left" vertical="top" wrapText="1"/>
    </xf>
    <xf numFmtId="168" fontId="39" fillId="0" borderId="24" xfId="9" applyNumberFormat="1" applyFont="1" applyBorder="1" applyAlignment="1">
      <alignment horizontal="right" vertical="top"/>
    </xf>
    <xf numFmtId="168" fontId="39" fillId="0" borderId="16" xfId="9" applyNumberFormat="1" applyFont="1" applyBorder="1" applyAlignment="1">
      <alignment horizontal="right" vertical="top"/>
    </xf>
    <xf numFmtId="168" fontId="39" fillId="0" borderId="25" xfId="9" applyNumberFormat="1" applyFont="1" applyBorder="1" applyAlignment="1">
      <alignment horizontal="right" vertical="top"/>
    </xf>
    <xf numFmtId="0" fontId="35" fillId="3" borderId="13" xfId="9" applyFont="1" applyFill="1" applyBorder="1" applyAlignment="1">
      <alignment horizontal="left" vertical="top" wrapText="1"/>
    </xf>
    <xf numFmtId="168" fontId="39" fillId="0" borderId="26" xfId="9" applyNumberFormat="1" applyFont="1" applyBorder="1" applyAlignment="1">
      <alignment horizontal="right" vertical="top"/>
    </xf>
    <xf numFmtId="168" fontId="39" fillId="0" borderId="27" xfId="9" applyNumberFormat="1" applyFont="1" applyBorder="1" applyAlignment="1">
      <alignment horizontal="right" vertical="top"/>
    </xf>
    <xf numFmtId="168" fontId="39" fillId="0" borderId="28" xfId="9" applyNumberFormat="1" applyFont="1" applyBorder="1" applyAlignment="1">
      <alignment horizontal="right" vertical="top"/>
    </xf>
    <xf numFmtId="170" fontId="35" fillId="0" borderId="0" xfId="8" applyNumberFormat="1" applyFont="1" applyFill="1" applyBorder="1" applyAlignment="1">
      <alignment horizontal="right" vertical="top"/>
    </xf>
    <xf numFmtId="0" fontId="35" fillId="0" borderId="0" xfId="9" applyFont="1" applyBorder="1" applyAlignment="1">
      <alignment horizontal="left" wrapText="1"/>
    </xf>
    <xf numFmtId="0" fontId="35" fillId="0" borderId="17" xfId="9" applyFont="1" applyBorder="1" applyAlignment="1">
      <alignment horizontal="center" wrapText="1"/>
    </xf>
    <xf numFmtId="0" fontId="35" fillId="0" borderId="9" xfId="9" applyFont="1" applyBorder="1" applyAlignment="1">
      <alignment horizontal="center" wrapText="1"/>
    </xf>
    <xf numFmtId="0" fontId="35" fillId="0" borderId="10" xfId="9" applyFont="1" applyBorder="1" applyAlignment="1">
      <alignment horizontal="center" wrapText="1"/>
    </xf>
    <xf numFmtId="0" fontId="35" fillId="0" borderId="17" xfId="9" applyFont="1" applyBorder="1" applyAlignment="1">
      <alignment horizontal="center"/>
    </xf>
    <xf numFmtId="0" fontId="35" fillId="0" borderId="9" xfId="9" applyFont="1" applyBorder="1" applyAlignment="1">
      <alignment horizontal="center"/>
    </xf>
    <xf numFmtId="0" fontId="35" fillId="0" borderId="10" xfId="9" applyFont="1" applyBorder="1" applyAlignment="1">
      <alignment horizontal="center"/>
    </xf>
    <xf numFmtId="0" fontId="35" fillId="0" borderId="14" xfId="9" applyFont="1" applyBorder="1" applyAlignment="1">
      <alignment horizontal="left" wrapText="1"/>
    </xf>
    <xf numFmtId="0" fontId="35" fillId="0" borderId="18" xfId="9" applyFont="1" applyBorder="1" applyAlignment="1">
      <alignment horizontal="center" wrapText="1"/>
    </xf>
    <xf numFmtId="0" fontId="35" fillId="0" borderId="19" xfId="9" applyFont="1" applyBorder="1" applyAlignment="1">
      <alignment horizontal="center" wrapText="1"/>
    </xf>
    <xf numFmtId="0" fontId="35" fillId="0" borderId="20" xfId="9" applyFont="1" applyBorder="1" applyAlignment="1">
      <alignment horizontal="center" wrapText="1"/>
    </xf>
    <xf numFmtId="0" fontId="1" fillId="0" borderId="0" xfId="9" applyAlignment="1"/>
    <xf numFmtId="4" fontId="0" fillId="0" borderId="0" xfId="0" applyNumberFormat="1" applyFill="1" applyBorder="1" applyAlignment="1"/>
    <xf numFmtId="168" fontId="56" fillId="0" borderId="34" xfId="0" applyNumberFormat="1" applyFont="1" applyBorder="1" applyAlignment="1">
      <alignment horizontal="right" vertical="top"/>
    </xf>
    <xf numFmtId="168" fontId="56" fillId="0" borderId="35" xfId="0" applyNumberFormat="1" applyFont="1" applyBorder="1" applyAlignment="1">
      <alignment horizontal="right" vertical="top"/>
    </xf>
    <xf numFmtId="168" fontId="56" fillId="0" borderId="36" xfId="0" applyNumberFormat="1" applyFont="1" applyBorder="1" applyAlignment="1">
      <alignment horizontal="right" vertical="top"/>
    </xf>
    <xf numFmtId="168" fontId="0" fillId="2" borderId="1" xfId="0" applyNumberFormat="1" applyFill="1" applyBorder="1"/>
    <xf numFmtId="3" fontId="0" fillId="2" borderId="1" xfId="0" applyNumberFormat="1" applyFill="1" applyBorder="1"/>
    <xf numFmtId="0" fontId="0" fillId="5" borderId="0" xfId="0" applyFill="1"/>
    <xf numFmtId="0" fontId="9" fillId="5" borderId="0" xfId="0" applyFont="1" applyFill="1" applyBorder="1" applyAlignment="1">
      <alignment horizontal="left"/>
    </xf>
    <xf numFmtId="0" fontId="7" fillId="5" borderId="0" xfId="0" applyFont="1" applyFill="1" applyBorder="1" applyAlignment="1">
      <alignment vertical="top"/>
    </xf>
    <xf numFmtId="165" fontId="18" fillId="5" borderId="0" xfId="0" applyNumberFormat="1" applyFont="1" applyFill="1" applyBorder="1" applyAlignment="1">
      <alignment horizontal="right"/>
    </xf>
    <xf numFmtId="165" fontId="18" fillId="5" borderId="4" xfId="0" applyNumberFormat="1" applyFont="1" applyFill="1" applyBorder="1" applyAlignment="1">
      <alignment horizontal="right"/>
    </xf>
    <xf numFmtId="165" fontId="26" fillId="5" borderId="0" xfId="0" applyNumberFormat="1" applyFont="1" applyFill="1" applyBorder="1" applyAlignment="1">
      <alignment horizontal="right"/>
    </xf>
    <xf numFmtId="165" fontId="18" fillId="5" borderId="1" xfId="0" applyNumberFormat="1" applyFont="1" applyFill="1" applyBorder="1" applyAlignment="1">
      <alignment horizontal="right"/>
    </xf>
    <xf numFmtId="165" fontId="18" fillId="5" borderId="5" xfId="0" applyNumberFormat="1" applyFont="1" applyFill="1" applyBorder="1" applyAlignment="1">
      <alignment horizontal="right"/>
    </xf>
    <xf numFmtId="165" fontId="26" fillId="5" borderId="1" xfId="0" applyNumberFormat="1" applyFont="1" applyFill="1" applyBorder="1" applyAlignment="1">
      <alignment horizontal="right"/>
    </xf>
    <xf numFmtId="0" fontId="18" fillId="5" borderId="1" xfId="0" applyFont="1" applyFill="1" applyBorder="1" applyAlignment="1">
      <alignment horizontal="right"/>
    </xf>
    <xf numFmtId="0" fontId="18" fillId="5" borderId="5" xfId="0" applyFont="1" applyFill="1" applyBorder="1" applyAlignment="1">
      <alignment horizontal="right"/>
    </xf>
    <xf numFmtId="3" fontId="18" fillId="5" borderId="2" xfId="0" applyNumberFormat="1" applyFont="1" applyFill="1" applyBorder="1" applyAlignment="1">
      <alignment horizontal="right"/>
    </xf>
    <xf numFmtId="3" fontId="18" fillId="5" borderId="0" xfId="0" applyNumberFormat="1" applyFont="1" applyFill="1" applyBorder="1" applyAlignment="1">
      <alignment horizontal="right"/>
    </xf>
    <xf numFmtId="3" fontId="18" fillId="5" borderId="3" xfId="0" applyNumberFormat="1" applyFont="1" applyFill="1" applyBorder="1" applyAlignment="1">
      <alignment horizontal="right"/>
    </xf>
    <xf numFmtId="3" fontId="26" fillId="5" borderId="2" xfId="0" applyNumberFormat="1" applyFont="1" applyFill="1" applyBorder="1" applyAlignment="1">
      <alignment horizontal="right"/>
    </xf>
    <xf numFmtId="164" fontId="18" fillId="5" borderId="1" xfId="0" applyNumberFormat="1" applyFont="1" applyFill="1" applyBorder="1" applyAlignment="1">
      <alignment horizontal="right"/>
    </xf>
    <xf numFmtId="164" fontId="18" fillId="5" borderId="5" xfId="0" applyNumberFormat="1" applyFont="1" applyFill="1" applyBorder="1" applyAlignment="1">
      <alignment horizontal="right"/>
    </xf>
    <xf numFmtId="164" fontId="0" fillId="5" borderId="1" xfId="0" applyNumberFormat="1" applyFill="1" applyBorder="1" applyAlignment="1">
      <alignment horizontal="right"/>
    </xf>
    <xf numFmtId="164" fontId="18" fillId="5" borderId="2" xfId="0" applyNumberFormat="1" applyFont="1" applyFill="1" applyBorder="1" applyAlignment="1">
      <alignment horizontal="right"/>
    </xf>
    <xf numFmtId="164" fontId="18" fillId="5" borderId="0" xfId="0" applyNumberFormat="1" applyFont="1" applyFill="1" applyBorder="1" applyAlignment="1">
      <alignment horizontal="right"/>
    </xf>
    <xf numFmtId="164" fontId="18" fillId="5" borderId="3" xfId="0" applyNumberFormat="1" applyFont="1" applyFill="1" applyBorder="1" applyAlignment="1">
      <alignment horizontal="right"/>
    </xf>
    <xf numFmtId="164" fontId="18" fillId="5" borderId="0" xfId="0" applyNumberFormat="1" applyFont="1" applyFill="1" applyAlignment="1">
      <alignment horizontal="right"/>
    </xf>
    <xf numFmtId="164" fontId="0" fillId="5" borderId="0" xfId="0" applyNumberFormat="1" applyFill="1" applyAlignment="1">
      <alignment horizontal="right"/>
    </xf>
    <xf numFmtId="0" fontId="4" fillId="5" borderId="0" xfId="1" applyFont="1" applyFill="1" applyBorder="1" applyAlignment="1" applyProtection="1"/>
    <xf numFmtId="0" fontId="1" fillId="5" borderId="0" xfId="0" applyFont="1" applyFill="1" applyBorder="1"/>
    <xf numFmtId="0" fontId="1" fillId="5" borderId="0" xfId="0" applyFont="1" applyFill="1"/>
    <xf numFmtId="0" fontId="1" fillId="5" borderId="1" xfId="0" applyFont="1" applyFill="1" applyBorder="1"/>
    <xf numFmtId="164" fontId="1" fillId="5" borderId="0" xfId="0" quotePrefix="1" applyNumberFormat="1" applyFont="1" applyFill="1" applyBorder="1" applyAlignment="1">
      <alignment horizontal="right"/>
    </xf>
    <xf numFmtId="164" fontId="1" fillId="5" borderId="4" xfId="0" quotePrefix="1" applyNumberFormat="1" applyFont="1" applyFill="1" applyBorder="1" applyAlignment="1">
      <alignment horizontal="right"/>
    </xf>
    <xf numFmtId="0" fontId="1" fillId="5" borderId="1" xfId="0" applyFont="1" applyFill="1" applyBorder="1" applyAlignment="1">
      <alignment horizontal="right"/>
    </xf>
    <xf numFmtId="0" fontId="1" fillId="5" borderId="5" xfId="0" applyFont="1" applyFill="1" applyBorder="1" applyAlignment="1">
      <alignment horizontal="right"/>
    </xf>
    <xf numFmtId="3" fontId="1" fillId="5" borderId="2" xfId="0" applyNumberFormat="1" applyFont="1" applyFill="1" applyBorder="1" applyAlignment="1">
      <alignment horizontal="right"/>
    </xf>
    <xf numFmtId="3" fontId="1" fillId="5" borderId="3" xfId="0" applyNumberFormat="1" applyFont="1" applyFill="1" applyBorder="1" applyAlignment="1">
      <alignment horizontal="right"/>
    </xf>
    <xf numFmtId="0" fontId="1" fillId="5" borderId="0" xfId="0" applyFont="1" applyFill="1" applyBorder="1" applyAlignment="1">
      <alignment horizontal="right"/>
    </xf>
    <xf numFmtId="164" fontId="1" fillId="5" borderId="0" xfId="0" applyNumberFormat="1" applyFont="1" applyFill="1" applyBorder="1" applyAlignment="1">
      <alignment horizontal="right"/>
    </xf>
    <xf numFmtId="164" fontId="1" fillId="5" borderId="4" xfId="0" applyNumberFormat="1" applyFont="1" applyFill="1" applyBorder="1" applyAlignment="1">
      <alignment horizontal="right"/>
    </xf>
    <xf numFmtId="2" fontId="1" fillId="5" borderId="0" xfId="0" applyNumberFormat="1" applyFont="1" applyFill="1" applyBorder="1" applyAlignment="1">
      <alignment horizontal="right"/>
    </xf>
    <xf numFmtId="2" fontId="1" fillId="5" borderId="4" xfId="0" applyNumberFormat="1" applyFont="1" applyFill="1" applyBorder="1" applyAlignment="1">
      <alignment horizontal="right"/>
    </xf>
    <xf numFmtId="164" fontId="1" fillId="5" borderId="1" xfId="0" applyNumberFormat="1" applyFont="1" applyFill="1" applyBorder="1" applyAlignment="1">
      <alignment horizontal="right"/>
    </xf>
    <xf numFmtId="164" fontId="1" fillId="5" borderId="5" xfId="0" applyNumberFormat="1" applyFont="1" applyFill="1" applyBorder="1" applyAlignment="1">
      <alignment horizontal="right"/>
    </xf>
    <xf numFmtId="0" fontId="18" fillId="5" borderId="0" xfId="2" applyFill="1" applyBorder="1" applyAlignment="1"/>
    <xf numFmtId="0" fontId="6" fillId="5" borderId="0" xfId="2" applyFont="1" applyFill="1" applyBorder="1" applyAlignment="1">
      <alignment horizontal="center"/>
    </xf>
    <xf numFmtId="3" fontId="6" fillId="5" borderId="0" xfId="2" applyNumberFormat="1" applyFont="1" applyFill="1" applyBorder="1" applyAlignment="1">
      <alignment horizontal="center"/>
    </xf>
    <xf numFmtId="0" fontId="18" fillId="5" borderId="1" xfId="2" applyFill="1" applyBorder="1"/>
    <xf numFmtId="0" fontId="7" fillId="5" borderId="1" xfId="2" applyFont="1" applyFill="1" applyBorder="1" applyAlignment="1">
      <alignment vertical="top"/>
    </xf>
    <xf numFmtId="0" fontId="9" fillId="5" borderId="2" xfId="2" applyFont="1" applyFill="1" applyBorder="1" applyAlignment="1">
      <alignment horizontal="left"/>
    </xf>
    <xf numFmtId="0" fontId="7" fillId="5" borderId="2" xfId="2" applyFont="1" applyFill="1" applyBorder="1" applyAlignment="1">
      <alignment vertical="top"/>
    </xf>
    <xf numFmtId="0" fontId="18" fillId="5" borderId="2" xfId="2" applyFill="1" applyBorder="1"/>
    <xf numFmtId="0" fontId="2" fillId="5" borderId="1" xfId="2" applyFont="1" applyFill="1" applyBorder="1" applyAlignment="1"/>
    <xf numFmtId="0" fontId="18" fillId="5" borderId="0" xfId="2" applyFill="1" applyAlignment="1"/>
    <xf numFmtId="0" fontId="15" fillId="5" borderId="0" xfId="2" applyFont="1" applyFill="1" applyBorder="1" applyAlignment="1">
      <alignment horizontal="left"/>
    </xf>
    <xf numFmtId="0" fontId="7" fillId="5" borderId="0" xfId="2" applyFont="1" applyFill="1" applyBorder="1" applyAlignment="1">
      <alignment vertical="top"/>
    </xf>
    <xf numFmtId="0" fontId="9" fillId="5" borderId="0" xfId="2" applyFont="1" applyFill="1" applyBorder="1" applyAlignment="1">
      <alignment horizontal="left" indent="1"/>
    </xf>
    <xf numFmtId="0" fontId="9" fillId="5" borderId="0" xfId="2" applyFont="1" applyFill="1" applyBorder="1" applyAlignment="1"/>
    <xf numFmtId="0" fontId="7" fillId="5" borderId="37" xfId="2" applyFont="1" applyFill="1" applyBorder="1" applyAlignment="1">
      <alignment vertical="top"/>
    </xf>
    <xf numFmtId="0" fontId="18" fillId="5" borderId="37" xfId="2" applyFill="1" applyBorder="1"/>
    <xf numFmtId="164" fontId="18" fillId="5" borderId="1" xfId="2" applyNumberFormat="1" applyFont="1" applyFill="1" applyBorder="1" applyAlignment="1">
      <alignment horizontal="right"/>
    </xf>
    <xf numFmtId="0" fontId="9" fillId="5" borderId="1" xfId="2" applyFont="1" applyFill="1" applyBorder="1" applyAlignment="1"/>
    <xf numFmtId="0" fontId="9" fillId="5" borderId="2" xfId="2" applyFont="1" applyFill="1" applyBorder="1" applyAlignment="1"/>
    <xf numFmtId="0" fontId="9" fillId="5" borderId="37" xfId="2" applyFont="1" applyFill="1" applyBorder="1" applyAlignment="1"/>
    <xf numFmtId="0" fontId="9" fillId="5" borderId="1" xfId="0" applyFont="1" applyFill="1" applyBorder="1" applyAlignment="1"/>
    <xf numFmtId="0" fontId="18" fillId="5" borderId="1" xfId="2" applyFill="1" applyBorder="1" applyAlignment="1">
      <alignment horizontal="right"/>
    </xf>
    <xf numFmtId="0" fontId="26" fillId="5" borderId="1" xfId="0" applyFont="1" applyFill="1" applyBorder="1" applyAlignment="1">
      <alignment horizontal="right"/>
    </xf>
    <xf numFmtId="0" fontId="18" fillId="5" borderId="1" xfId="2" applyFont="1" applyFill="1" applyBorder="1" applyAlignment="1">
      <alignment horizontal="right"/>
    </xf>
    <xf numFmtId="3" fontId="18" fillId="5" borderId="2" xfId="2" applyNumberFormat="1" applyFont="1" applyFill="1" applyBorder="1" applyAlignment="1">
      <alignment horizontal="right"/>
    </xf>
    <xf numFmtId="3" fontId="18" fillId="5" borderId="3" xfId="2" applyNumberFormat="1" applyFont="1" applyFill="1" applyBorder="1" applyAlignment="1">
      <alignment horizontal="right"/>
    </xf>
    <xf numFmtId="0" fontId="18" fillId="5" borderId="0" xfId="2" applyFont="1" applyFill="1" applyBorder="1" applyAlignment="1">
      <alignment horizontal="right"/>
    </xf>
    <xf numFmtId="168" fontId="18" fillId="5" borderId="0" xfId="2" applyNumberFormat="1" applyFont="1" applyFill="1" applyBorder="1" applyAlignment="1">
      <alignment horizontal="right"/>
    </xf>
    <xf numFmtId="3" fontId="18" fillId="5" borderId="0" xfId="2" applyNumberFormat="1" applyFont="1" applyFill="1" applyBorder="1" applyAlignment="1">
      <alignment horizontal="right"/>
    </xf>
    <xf numFmtId="0" fontId="18" fillId="5" borderId="0" xfId="2" applyFill="1" applyBorder="1" applyAlignment="1">
      <alignment horizontal="right"/>
    </xf>
    <xf numFmtId="3" fontId="18" fillId="5" borderId="4" xfId="2" applyNumberFormat="1" applyFont="1" applyFill="1" applyBorder="1" applyAlignment="1">
      <alignment horizontal="right"/>
    </xf>
    <xf numFmtId="1" fontId="18" fillId="5" borderId="0" xfId="2" applyNumberFormat="1" applyFont="1" applyFill="1" applyBorder="1" applyAlignment="1">
      <alignment horizontal="right"/>
    </xf>
    <xf numFmtId="164" fontId="18" fillId="5" borderId="5" xfId="2" applyNumberFormat="1" applyFont="1" applyFill="1" applyBorder="1" applyAlignment="1">
      <alignment horizontal="right"/>
    </xf>
    <xf numFmtId="164" fontId="18" fillId="5" borderId="2" xfId="2" applyNumberFormat="1" applyFont="1" applyFill="1" applyBorder="1" applyAlignment="1">
      <alignment horizontal="right"/>
    </xf>
    <xf numFmtId="164" fontId="18" fillId="5" borderId="3" xfId="2" applyNumberFormat="1" applyFont="1" applyFill="1" applyBorder="1" applyAlignment="1">
      <alignment horizontal="right"/>
    </xf>
    <xf numFmtId="164" fontId="18" fillId="5" borderId="0" xfId="2" applyNumberFormat="1" applyFont="1" applyFill="1" applyAlignment="1">
      <alignment horizontal="right"/>
    </xf>
    <xf numFmtId="164" fontId="18" fillId="5" borderId="4" xfId="2" applyNumberFormat="1" applyFont="1" applyFill="1" applyBorder="1" applyAlignment="1">
      <alignment horizontal="right"/>
    </xf>
    <xf numFmtId="3" fontId="18" fillId="5" borderId="37" xfId="2" applyNumberFormat="1" applyFont="1" applyFill="1" applyBorder="1" applyAlignment="1">
      <alignment horizontal="right"/>
    </xf>
    <xf numFmtId="1" fontId="18" fillId="5" borderId="37" xfId="2" applyNumberFormat="1" applyFont="1" applyFill="1" applyBorder="1" applyAlignment="1">
      <alignment horizontal="right"/>
    </xf>
    <xf numFmtId="165" fontId="18" fillId="5" borderId="0" xfId="2" applyNumberFormat="1" applyFont="1" applyFill="1" applyBorder="1" applyAlignment="1">
      <alignment horizontal="right"/>
    </xf>
    <xf numFmtId="165" fontId="18" fillId="5" borderId="4" xfId="2" applyNumberFormat="1" applyFont="1" applyFill="1" applyBorder="1" applyAlignment="1">
      <alignment horizontal="right"/>
    </xf>
    <xf numFmtId="3" fontId="18" fillId="5" borderId="38" xfId="2" applyNumberFormat="1" applyFont="1" applyFill="1" applyBorder="1" applyAlignment="1">
      <alignment horizontal="right"/>
    </xf>
    <xf numFmtId="164" fontId="18" fillId="5" borderId="37" xfId="2" applyNumberFormat="1" applyFont="1" applyFill="1" applyBorder="1" applyAlignment="1">
      <alignment horizontal="right"/>
    </xf>
    <xf numFmtId="0" fontId="43" fillId="5" borderId="0" xfId="0" applyFont="1" applyFill="1" applyBorder="1"/>
    <xf numFmtId="165" fontId="18" fillId="5" borderId="1" xfId="2" applyNumberFormat="1" applyFont="1" applyFill="1" applyBorder="1" applyAlignment="1">
      <alignment horizontal="right"/>
    </xf>
    <xf numFmtId="165" fontId="18" fillId="5" borderId="5" xfId="2" applyNumberFormat="1" applyFont="1" applyFill="1" applyBorder="1" applyAlignment="1">
      <alignment horizontal="right"/>
    </xf>
    <xf numFmtId="4" fontId="18" fillId="5" borderId="0" xfId="2" applyNumberFormat="1" applyFont="1" applyFill="1" applyBorder="1" applyAlignment="1">
      <alignment horizontal="right"/>
    </xf>
    <xf numFmtId="4" fontId="18" fillId="5" borderId="4" xfId="2" applyNumberFormat="1" applyFont="1" applyFill="1" applyBorder="1" applyAlignment="1">
      <alignment horizontal="right"/>
    </xf>
    <xf numFmtId="0" fontId="4" fillId="5" borderId="0" xfId="1" applyFill="1" applyBorder="1" applyAlignment="1" applyProtection="1"/>
    <xf numFmtId="0" fontId="9" fillId="5" borderId="1" xfId="2" applyFont="1" applyFill="1" applyBorder="1"/>
    <xf numFmtId="0" fontId="18" fillId="5" borderId="2" xfId="2" applyFill="1" applyBorder="1" applyAlignment="1">
      <alignment horizontal="right"/>
    </xf>
    <xf numFmtId="164" fontId="18" fillId="5" borderId="1" xfId="2" applyNumberFormat="1" applyFill="1" applyBorder="1" applyAlignment="1">
      <alignment horizontal="right"/>
    </xf>
    <xf numFmtId="164" fontId="18" fillId="5" borderId="0" xfId="2" applyNumberFormat="1" applyFill="1" applyAlignment="1">
      <alignment horizontal="right"/>
    </xf>
    <xf numFmtId="0" fontId="18" fillId="5" borderId="0" xfId="2" applyFill="1" applyAlignment="1">
      <alignment horizontal="center"/>
    </xf>
    <xf numFmtId="0" fontId="18" fillId="5" borderId="0" xfId="2" applyFill="1" applyAlignment="1">
      <alignment horizontal="right"/>
    </xf>
    <xf numFmtId="0" fontId="6" fillId="5" borderId="0" xfId="2" applyFont="1" applyFill="1" applyBorder="1" applyAlignment="1">
      <alignment horizontal="right"/>
    </xf>
    <xf numFmtId="3" fontId="18" fillId="5" borderId="0" xfId="2" applyNumberFormat="1" applyFill="1" applyAlignment="1">
      <alignment horizontal="right"/>
    </xf>
    <xf numFmtId="3" fontId="6" fillId="5" borderId="0" xfId="2" applyNumberFormat="1" applyFont="1" applyFill="1" applyBorder="1" applyAlignment="1">
      <alignment horizontal="right"/>
    </xf>
    <xf numFmtId="0" fontId="18" fillId="5" borderId="0" xfId="2" applyFont="1" applyFill="1" applyAlignment="1">
      <alignment horizontal="right"/>
    </xf>
    <xf numFmtId="0" fontId="18" fillId="5" borderId="1" xfId="2" applyFont="1" applyFill="1" applyBorder="1"/>
    <xf numFmtId="2" fontId="18" fillId="5" borderId="0" xfId="2" applyNumberFormat="1" applyFont="1" applyFill="1" applyBorder="1" applyAlignment="1">
      <alignment horizontal="right"/>
    </xf>
    <xf numFmtId="2" fontId="18" fillId="5" borderId="0" xfId="2" applyNumberFormat="1" applyFont="1" applyFill="1" applyAlignment="1">
      <alignment horizontal="right"/>
    </xf>
    <xf numFmtId="164" fontId="18" fillId="5" borderId="0" xfId="2" quotePrefix="1" applyNumberFormat="1" applyFont="1" applyFill="1" applyBorder="1" applyAlignment="1">
      <alignment horizontal="right"/>
    </xf>
    <xf numFmtId="0" fontId="18" fillId="5" borderId="2" xfId="2" applyFont="1" applyFill="1" applyBorder="1"/>
    <xf numFmtId="0" fontId="9" fillId="5" borderId="2" xfId="2" applyFont="1" applyFill="1" applyBorder="1"/>
    <xf numFmtId="0" fontId="2" fillId="5" borderId="0" xfId="2" applyFont="1" applyFill="1" applyBorder="1" applyAlignment="1"/>
    <xf numFmtId="0" fontId="2" fillId="5" borderId="0" xfId="2" applyFont="1" applyFill="1" applyBorder="1" applyAlignment="1">
      <alignment horizontal="justify" vertical="top" wrapText="1"/>
    </xf>
    <xf numFmtId="0" fontId="2" fillId="5" borderId="0" xfId="2" applyFont="1" applyFill="1" applyBorder="1" applyAlignment="1">
      <alignment horizontal="right" vertical="top" wrapText="1"/>
    </xf>
    <xf numFmtId="0" fontId="18" fillId="5" borderId="1" xfId="2" applyFont="1" applyFill="1" applyBorder="1" applyAlignment="1"/>
    <xf numFmtId="0" fontId="18" fillId="5" borderId="1" xfId="0" applyFont="1" applyFill="1" applyBorder="1" applyAlignment="1"/>
    <xf numFmtId="0" fontId="18" fillId="5" borderId="1" xfId="0" applyFont="1" applyFill="1" applyBorder="1" applyAlignment="1">
      <alignment horizontal="center"/>
    </xf>
    <xf numFmtId="3" fontId="18" fillId="5" borderId="2" xfId="2" applyNumberFormat="1" applyFont="1" applyFill="1" applyBorder="1"/>
    <xf numFmtId="3" fontId="18" fillId="5" borderId="3" xfId="2" applyNumberFormat="1" applyFont="1" applyFill="1" applyBorder="1"/>
    <xf numFmtId="164" fontId="18" fillId="5" borderId="0" xfId="2" applyNumberFormat="1" applyFont="1" applyFill="1" applyBorder="1"/>
    <xf numFmtId="164" fontId="18" fillId="5" borderId="4" xfId="2" applyNumberFormat="1" applyFont="1" applyFill="1" applyBorder="1"/>
    <xf numFmtId="2" fontId="18" fillId="5" borderId="0" xfId="2" applyNumberFormat="1" applyFont="1" applyFill="1"/>
    <xf numFmtId="2" fontId="18" fillId="5" borderId="0" xfId="2" applyNumberFormat="1" applyFont="1" applyFill="1" applyBorder="1"/>
    <xf numFmtId="164" fontId="18" fillId="5" borderId="0" xfId="2" applyNumberFormat="1" applyFont="1" applyFill="1"/>
    <xf numFmtId="164" fontId="18" fillId="5" borderId="1" xfId="2" applyNumberFormat="1" applyFont="1" applyFill="1" applyBorder="1"/>
    <xf numFmtId="164" fontId="18" fillId="5" borderId="5" xfId="2" applyNumberFormat="1" applyFont="1" applyFill="1" applyBorder="1"/>
    <xf numFmtId="164" fontId="18" fillId="5" borderId="2" xfId="2" applyNumberFormat="1" applyFont="1" applyFill="1" applyBorder="1"/>
    <xf numFmtId="164" fontId="18" fillId="5" borderId="3" xfId="2" applyNumberFormat="1" applyFont="1" applyFill="1" applyBorder="1"/>
    <xf numFmtId="169" fontId="18" fillId="5" borderId="0" xfId="4" applyNumberFormat="1" applyFill="1" applyAlignment="1"/>
    <xf numFmtId="0" fontId="18" fillId="5" borderId="5" xfId="0" applyFont="1" applyFill="1" applyBorder="1" applyAlignment="1">
      <alignment horizontal="center"/>
    </xf>
    <xf numFmtId="0" fontId="18" fillId="5" borderId="1" xfId="2" applyFont="1" applyFill="1" applyBorder="1" applyAlignment="1">
      <alignment horizontal="center"/>
    </xf>
    <xf numFmtId="2" fontId="18" fillId="5" borderId="4" xfId="2" applyNumberFormat="1" applyFont="1" applyFill="1" applyBorder="1"/>
    <xf numFmtId="164" fontId="13" fillId="5" borderId="5" xfId="2" applyNumberFormat="1" applyFont="1" applyFill="1" applyBorder="1"/>
    <xf numFmtId="0" fontId="2" fillId="5" borderId="0" xfId="2" applyFont="1" applyFill="1" applyBorder="1" applyAlignment="1">
      <alignment horizontal="center" vertical="top" wrapText="1"/>
    </xf>
    <xf numFmtId="2" fontId="18" fillId="5" borderId="4" xfId="2" applyNumberFormat="1" applyFont="1" applyFill="1" applyBorder="1" applyAlignment="1">
      <alignment horizontal="right"/>
    </xf>
    <xf numFmtId="169" fontId="18" fillId="5" borderId="0" xfId="4" applyNumberFormat="1" applyFill="1" applyAlignment="1">
      <alignment horizontal="right"/>
    </xf>
    <xf numFmtId="169" fontId="18" fillId="5" borderId="4" xfId="4" applyNumberFormat="1" applyFill="1" applyBorder="1" applyAlignment="1">
      <alignment horizontal="right"/>
    </xf>
    <xf numFmtId="0" fontId="18" fillId="5" borderId="0" xfId="2" applyFont="1" applyFill="1" applyAlignment="1">
      <alignment horizontal="center"/>
    </xf>
    <xf numFmtId="3" fontId="18" fillId="5" borderId="2" xfId="2" applyNumberFormat="1" applyFont="1" applyFill="1" applyBorder="1" applyAlignment="1">
      <alignment horizontal="center"/>
    </xf>
    <xf numFmtId="3" fontId="18" fillId="5" borderId="3" xfId="2" applyNumberFormat="1" applyFont="1" applyFill="1" applyBorder="1" applyAlignment="1">
      <alignment horizontal="center"/>
    </xf>
    <xf numFmtId="0" fontId="18" fillId="5" borderId="0" xfId="2" applyFont="1" applyFill="1" applyBorder="1" applyAlignment="1">
      <alignment horizontal="center"/>
    </xf>
    <xf numFmtId="164" fontId="0" fillId="5" borderId="0" xfId="0" applyNumberFormat="1" applyFill="1" applyAlignment="1">
      <alignment horizontal="center"/>
    </xf>
    <xf numFmtId="164" fontId="0" fillId="5" borderId="0" xfId="0" applyNumberFormat="1" applyFill="1" applyBorder="1" applyAlignment="1">
      <alignment horizontal="center"/>
    </xf>
    <xf numFmtId="164" fontId="0" fillId="5" borderId="4" xfId="0" applyNumberFormat="1" applyFill="1" applyBorder="1" applyAlignment="1">
      <alignment horizontal="center"/>
    </xf>
    <xf numFmtId="2" fontId="18" fillId="5" borderId="0" xfId="2" applyNumberFormat="1" applyFont="1" applyFill="1" applyAlignment="1">
      <alignment horizontal="center"/>
    </xf>
    <xf numFmtId="2" fontId="18" fillId="5" borderId="0" xfId="2" applyNumberFormat="1" applyFont="1" applyFill="1" applyBorder="1" applyAlignment="1">
      <alignment horizontal="center"/>
    </xf>
    <xf numFmtId="2" fontId="18" fillId="5" borderId="4" xfId="2" applyNumberFormat="1" applyFont="1" applyFill="1" applyBorder="1" applyAlignment="1">
      <alignment horizontal="center"/>
    </xf>
    <xf numFmtId="164" fontId="18" fillId="5" borderId="4" xfId="2" applyNumberFormat="1" applyFont="1" applyFill="1" applyBorder="1" applyAlignment="1">
      <alignment horizontal="center"/>
    </xf>
    <xf numFmtId="164" fontId="18" fillId="5" borderId="0" xfId="2" applyNumberFormat="1" applyFont="1" applyFill="1" applyAlignment="1">
      <alignment horizontal="center"/>
    </xf>
    <xf numFmtId="164" fontId="18" fillId="5" borderId="0" xfId="2" quotePrefix="1" applyNumberFormat="1" applyFont="1" applyFill="1" applyBorder="1" applyAlignment="1">
      <alignment horizontal="center"/>
    </xf>
    <xf numFmtId="164" fontId="18" fillId="5" borderId="1" xfId="2" applyNumberFormat="1" applyFont="1" applyFill="1" applyBorder="1" applyAlignment="1">
      <alignment horizontal="center"/>
    </xf>
    <xf numFmtId="164" fontId="18" fillId="5" borderId="5" xfId="2" applyNumberFormat="1" applyFont="1" applyFill="1" applyBorder="1" applyAlignment="1">
      <alignment horizontal="center"/>
    </xf>
    <xf numFmtId="164" fontId="18" fillId="5" borderId="2" xfId="2" applyNumberFormat="1" applyFont="1" applyFill="1" applyBorder="1" applyAlignment="1">
      <alignment horizontal="center"/>
    </xf>
    <xf numFmtId="164" fontId="18" fillId="5" borderId="3" xfId="2" applyNumberFormat="1" applyFont="1" applyFill="1" applyBorder="1" applyAlignment="1">
      <alignment horizontal="center"/>
    </xf>
    <xf numFmtId="169" fontId="18" fillId="5" borderId="0" xfId="4" applyNumberFormat="1" applyFill="1" applyAlignment="1">
      <alignment horizontal="center"/>
    </xf>
    <xf numFmtId="169" fontId="18" fillId="5" borderId="0" xfId="4" applyNumberFormat="1" applyFill="1" applyBorder="1" applyAlignment="1">
      <alignment horizontal="center"/>
    </xf>
    <xf numFmtId="169" fontId="18" fillId="5" borderId="4" xfId="4" applyNumberFormat="1" applyFill="1" applyBorder="1" applyAlignment="1">
      <alignment horizontal="center"/>
    </xf>
    <xf numFmtId="0" fontId="18" fillId="5" borderId="0" xfId="2" applyFill="1" applyAlignment="1">
      <alignment horizontal="left"/>
    </xf>
    <xf numFmtId="0" fontId="18" fillId="5" borderId="0" xfId="2" applyFont="1" applyFill="1" applyAlignment="1">
      <alignment horizontal="left"/>
    </xf>
    <xf numFmtId="0" fontId="1" fillId="5" borderId="0" xfId="2" applyFont="1" applyFill="1" applyBorder="1"/>
    <xf numFmtId="0" fontId="1" fillId="5" borderId="0" xfId="2" applyFont="1" applyFill="1"/>
    <xf numFmtId="0" fontId="1" fillId="5" borderId="0" xfId="2" applyFont="1" applyFill="1" applyAlignment="1">
      <alignment horizontal="center"/>
    </xf>
    <xf numFmtId="0" fontId="1" fillId="5" borderId="1" xfId="2" applyFont="1" applyFill="1" applyBorder="1"/>
    <xf numFmtId="0" fontId="1" fillId="5" borderId="1" xfId="2" applyFont="1" applyFill="1" applyBorder="1" applyAlignment="1"/>
    <xf numFmtId="0" fontId="1" fillId="5" borderId="1" xfId="0" applyFont="1" applyFill="1" applyBorder="1" applyAlignment="1"/>
    <xf numFmtId="0" fontId="1" fillId="5" borderId="1" xfId="0" applyFont="1" applyFill="1" applyBorder="1" applyAlignment="1">
      <alignment horizontal="center"/>
    </xf>
    <xf numFmtId="3" fontId="1" fillId="5" borderId="2" xfId="2" applyNumberFormat="1" applyFont="1" applyFill="1" applyBorder="1"/>
    <xf numFmtId="3" fontId="1" fillId="5" borderId="3" xfId="2" applyNumberFormat="1" applyFont="1" applyFill="1" applyBorder="1"/>
    <xf numFmtId="164" fontId="1" fillId="5" borderId="0" xfId="2" applyNumberFormat="1" applyFont="1" applyFill="1" applyBorder="1"/>
    <xf numFmtId="164" fontId="1" fillId="5" borderId="4" xfId="2" applyNumberFormat="1" applyFont="1" applyFill="1" applyBorder="1"/>
    <xf numFmtId="164" fontId="1" fillId="5" borderId="0" xfId="2" applyNumberFormat="1" applyFont="1" applyFill="1" applyBorder="1" applyAlignment="1">
      <alignment horizontal="center"/>
    </xf>
    <xf numFmtId="2" fontId="1" fillId="5" borderId="0" xfId="2" applyNumberFormat="1" applyFont="1" applyFill="1"/>
    <xf numFmtId="2" fontId="1" fillId="5" borderId="0" xfId="2" applyNumberFormat="1" applyFont="1" applyFill="1" applyBorder="1"/>
    <xf numFmtId="2" fontId="1" fillId="5" borderId="0" xfId="2" applyNumberFormat="1" applyFont="1" applyFill="1" applyAlignment="1">
      <alignment horizontal="center"/>
    </xf>
    <xf numFmtId="164" fontId="1" fillId="5" borderId="0" xfId="2" applyNumberFormat="1" applyFont="1" applyFill="1"/>
    <xf numFmtId="164" fontId="1" fillId="5" borderId="0" xfId="2" applyNumberFormat="1" applyFont="1" applyFill="1" applyAlignment="1">
      <alignment horizontal="center"/>
    </xf>
    <xf numFmtId="164" fontId="1" fillId="5" borderId="0" xfId="2" quotePrefix="1" applyNumberFormat="1" applyFont="1" applyFill="1" applyBorder="1" applyAlignment="1">
      <alignment horizontal="right"/>
    </xf>
    <xf numFmtId="164" fontId="1" fillId="5" borderId="0" xfId="2" applyNumberFormat="1" applyFont="1" applyFill="1" applyBorder="1" applyAlignment="1">
      <alignment horizontal="right"/>
    </xf>
    <xf numFmtId="164" fontId="1" fillId="5" borderId="1" xfId="2" applyNumberFormat="1" applyFont="1" applyFill="1" applyBorder="1"/>
    <xf numFmtId="164" fontId="1" fillId="5" borderId="5" xfId="2" applyNumberFormat="1" applyFont="1" applyFill="1" applyBorder="1"/>
    <xf numFmtId="164" fontId="1" fillId="5" borderId="1" xfId="2" applyNumberFormat="1" applyFont="1" applyFill="1" applyBorder="1" applyAlignment="1">
      <alignment horizontal="center"/>
    </xf>
    <xf numFmtId="0" fontId="1" fillId="5" borderId="2" xfId="2" applyFont="1" applyFill="1" applyBorder="1"/>
    <xf numFmtId="164" fontId="1" fillId="5" borderId="2" xfId="2" applyNumberFormat="1" applyFont="1" applyFill="1" applyBorder="1"/>
    <xf numFmtId="164" fontId="1" fillId="5" borderId="3" xfId="2" applyNumberFormat="1" applyFont="1" applyFill="1" applyBorder="1"/>
    <xf numFmtId="169" fontId="1" fillId="5" borderId="0" xfId="4" applyNumberFormat="1" applyFont="1" applyFill="1" applyAlignment="1"/>
    <xf numFmtId="169" fontId="1" fillId="5" borderId="0" xfId="4" applyNumberFormat="1" applyFont="1" applyFill="1" applyAlignment="1">
      <alignment horizontal="center"/>
    </xf>
    <xf numFmtId="164" fontId="1" fillId="5" borderId="2" xfId="2" applyNumberFormat="1" applyFont="1" applyFill="1" applyBorder="1" applyAlignment="1">
      <alignment horizontal="center"/>
    </xf>
    <xf numFmtId="164" fontId="1" fillId="5" borderId="6" xfId="2" applyNumberFormat="1" applyFont="1" applyFill="1" applyBorder="1"/>
    <xf numFmtId="0" fontId="1" fillId="5" borderId="7" xfId="2" applyFont="1" applyFill="1" applyBorder="1"/>
    <xf numFmtId="164" fontId="1" fillId="5" borderId="6" xfId="2" applyNumberFormat="1" applyFont="1" applyFill="1" applyBorder="1" applyAlignment="1">
      <alignment horizontal="center"/>
    </xf>
    <xf numFmtId="0" fontId="1" fillId="5" borderId="5" xfId="0" applyFont="1" applyFill="1" applyBorder="1" applyAlignment="1">
      <alignment horizontal="center"/>
    </xf>
    <xf numFmtId="3" fontId="18" fillId="5" borderId="0" xfId="2" applyNumberFormat="1" applyFont="1" applyFill="1" applyBorder="1" applyAlignment="1">
      <alignment horizontal="center"/>
    </xf>
    <xf numFmtId="4" fontId="18" fillId="5" borderId="0" xfId="2" applyNumberFormat="1" applyFont="1" applyFill="1" applyBorder="1" applyAlignment="1">
      <alignment horizontal="center"/>
    </xf>
    <xf numFmtId="4" fontId="18" fillId="5" borderId="4" xfId="2" applyNumberFormat="1" applyFont="1" applyFill="1" applyBorder="1" applyAlignment="1">
      <alignment horizontal="center"/>
    </xf>
    <xf numFmtId="164" fontId="18" fillId="5" borderId="4" xfId="2" quotePrefix="1" applyNumberFormat="1" applyFont="1" applyFill="1" applyBorder="1" applyAlignment="1">
      <alignment horizontal="center"/>
    </xf>
    <xf numFmtId="4" fontId="1" fillId="5" borderId="0" xfId="2" applyNumberFormat="1" applyFont="1" applyFill="1" applyBorder="1" applyAlignment="1">
      <alignment horizontal="center"/>
    </xf>
    <xf numFmtId="1" fontId="18" fillId="5" borderId="0" xfId="2" applyNumberFormat="1" applyFont="1" applyFill="1" applyBorder="1" applyAlignment="1">
      <alignment horizontal="center"/>
    </xf>
    <xf numFmtId="164" fontId="18" fillId="5" borderId="6" xfId="2" applyNumberFormat="1" applyFont="1" applyFill="1" applyBorder="1" applyAlignment="1">
      <alignment horizontal="center"/>
    </xf>
    <xf numFmtId="2" fontId="18" fillId="5" borderId="0" xfId="2" applyNumberFormat="1" applyFont="1" applyFill="1" applyAlignment="1"/>
    <xf numFmtId="164" fontId="18" fillId="5" borderId="0" xfId="2" applyNumberFormat="1" applyFont="1" applyFill="1" applyAlignment="1"/>
    <xf numFmtId="164" fontId="18" fillId="5" borderId="0" xfId="2" applyNumberFormat="1" applyFont="1" applyFill="1" applyBorder="1" applyAlignment="1"/>
    <xf numFmtId="164" fontId="18" fillId="5" borderId="1" xfId="2" applyNumberFormat="1" applyFont="1" applyFill="1" applyBorder="1" applyAlignment="1"/>
    <xf numFmtId="2" fontId="18" fillId="5" borderId="0" xfId="2" applyNumberFormat="1" applyFill="1" applyAlignment="1">
      <alignment horizontal="center"/>
    </xf>
    <xf numFmtId="164" fontId="18" fillId="5" borderId="0" xfId="2" applyNumberFormat="1" applyFont="1" applyFill="1" applyAlignment="1">
      <alignment horizontal="center" vertical="center"/>
    </xf>
    <xf numFmtId="164" fontId="18" fillId="5" borderId="1" xfId="2" applyNumberFormat="1" applyFont="1" applyFill="1" applyBorder="1" applyAlignment="1">
      <alignment horizontal="center" vertical="center"/>
    </xf>
    <xf numFmtId="0" fontId="12" fillId="2" borderId="0" xfId="0" applyFont="1" applyFill="1" applyBorder="1" applyAlignment="1">
      <alignment horizontal="center" vertical="top"/>
    </xf>
    <xf numFmtId="0" fontId="19" fillId="2" borderId="0" xfId="1" applyFont="1" applyFill="1" applyBorder="1" applyAlignment="1" applyProtection="1">
      <alignment horizontal="left" indent="1"/>
    </xf>
    <xf numFmtId="0" fontId="49" fillId="2" borderId="0" xfId="0" applyFont="1" applyFill="1" applyBorder="1" applyAlignment="1">
      <alignment horizontal="justify" vertical="top" wrapText="1"/>
    </xf>
    <xf numFmtId="0" fontId="0" fillId="2" borderId="0" xfId="0" applyFill="1" applyBorder="1" applyAlignment="1">
      <alignment horizontal="justify"/>
    </xf>
    <xf numFmtId="0" fontId="22" fillId="2" borderId="0" xfId="1" applyFont="1" applyFill="1" applyBorder="1" applyAlignment="1" applyProtection="1">
      <alignment horizontal="left" indent="1"/>
    </xf>
    <xf numFmtId="0" fontId="19" fillId="2" borderId="0" xfId="1" applyFont="1" applyFill="1" applyBorder="1" applyAlignment="1" applyProtection="1">
      <alignment horizontal="center"/>
    </xf>
    <xf numFmtId="0" fontId="19" fillId="2" borderId="0" xfId="1" applyFont="1" applyFill="1" applyBorder="1" applyAlignment="1" applyProtection="1">
      <alignment horizontal="center" vertical="center"/>
    </xf>
    <xf numFmtId="0" fontId="7" fillId="5" borderId="0" xfId="0" applyFont="1" applyFill="1" applyBorder="1" applyAlignment="1">
      <alignment horizontal="center" vertical="top"/>
    </xf>
    <xf numFmtId="0" fontId="0" fillId="5" borderId="0" xfId="0" applyFill="1" applyAlignment="1"/>
    <xf numFmtId="0" fontId="2" fillId="5" borderId="2" xfId="0" applyFont="1" applyFill="1" applyBorder="1" applyAlignment="1">
      <alignment horizontal="left" vertical="top" wrapText="1"/>
    </xf>
    <xf numFmtId="0" fontId="2" fillId="5" borderId="0" xfId="0" applyFont="1" applyFill="1" applyBorder="1" applyAlignment="1">
      <alignment horizontal="left" vertical="top" wrapText="1"/>
    </xf>
    <xf numFmtId="0" fontId="8" fillId="5" borderId="0" xfId="0" applyFont="1" applyFill="1" applyBorder="1" applyAlignment="1">
      <alignment horizontal="center"/>
    </xf>
    <xf numFmtId="0" fontId="6" fillId="5" borderId="0" xfId="0" applyFont="1" applyFill="1" applyBorder="1" applyAlignment="1">
      <alignment horizontal="center"/>
    </xf>
    <xf numFmtId="0" fontId="2" fillId="5" borderId="2" xfId="2" applyFont="1" applyFill="1" applyBorder="1" applyAlignment="1">
      <alignment horizontal="left" vertical="center" wrapText="1"/>
    </xf>
    <xf numFmtId="0" fontId="2" fillId="5" borderId="0" xfId="2" applyFont="1" applyFill="1" applyBorder="1" applyAlignment="1">
      <alignment horizontal="left" vertical="center" wrapText="1"/>
    </xf>
    <xf numFmtId="0" fontId="6" fillId="5" borderId="0" xfId="2" applyFont="1" applyFill="1" applyBorder="1" applyAlignment="1">
      <alignment horizontal="center"/>
    </xf>
    <xf numFmtId="0" fontId="7" fillId="5" borderId="0" xfId="2" applyFont="1" applyFill="1" applyBorder="1" applyAlignment="1">
      <alignment horizontal="center" vertical="top"/>
    </xf>
    <xf numFmtId="0" fontId="20" fillId="5" borderId="0" xfId="1" applyFont="1" applyFill="1" applyBorder="1" applyAlignment="1" applyProtection="1">
      <alignment horizontal="left"/>
    </xf>
    <xf numFmtId="0" fontId="8" fillId="5" borderId="0" xfId="2" applyFont="1" applyFill="1" applyBorder="1" applyAlignment="1">
      <alignment horizontal="center"/>
    </xf>
    <xf numFmtId="0" fontId="2" fillId="5" borderId="2" xfId="2" applyFont="1" applyFill="1" applyBorder="1" applyAlignment="1">
      <alignment horizontal="left" vertical="top" wrapText="1"/>
    </xf>
    <xf numFmtId="0" fontId="2" fillId="5" borderId="0" xfId="2" applyFont="1" applyFill="1" applyBorder="1" applyAlignment="1">
      <alignment horizontal="left" vertical="top" wrapText="1"/>
    </xf>
    <xf numFmtId="0" fontId="20" fillId="0" borderId="0" xfId="1" applyFont="1" applyFill="1" applyBorder="1" applyAlignment="1" applyProtection="1">
      <alignment horizontal="left"/>
    </xf>
    <xf numFmtId="0" fontId="2" fillId="0" borderId="0" xfId="2" applyFont="1" applyFill="1" applyBorder="1" applyAlignment="1">
      <alignment horizontal="left" vertical="top" wrapText="1"/>
    </xf>
    <xf numFmtId="0" fontId="7" fillId="0" borderId="0" xfId="2" applyFont="1" applyFill="1" applyBorder="1" applyAlignment="1">
      <alignment horizontal="center" vertical="top"/>
    </xf>
    <xf numFmtId="0" fontId="8" fillId="0" borderId="0" xfId="2" applyFont="1" applyFill="1" applyBorder="1" applyAlignment="1">
      <alignment horizontal="center"/>
    </xf>
    <xf numFmtId="0" fontId="48" fillId="0" borderId="0" xfId="1" applyFont="1" applyFill="1" applyBorder="1" applyAlignment="1" applyProtection="1">
      <alignment horizontal="left"/>
    </xf>
    <xf numFmtId="0" fontId="5" fillId="0" borderId="2" xfId="2" applyFont="1" applyFill="1" applyBorder="1" applyAlignment="1">
      <alignment horizontal="justify" vertical="top" wrapText="1"/>
    </xf>
    <xf numFmtId="0" fontId="5" fillId="0" borderId="2" xfId="2" applyFont="1" applyFill="1" applyBorder="1" applyAlignment="1">
      <alignment horizontal="center" vertical="top" wrapText="1"/>
    </xf>
    <xf numFmtId="0" fontId="5" fillId="0" borderId="0" xfId="2" applyFont="1" applyFill="1" applyBorder="1" applyAlignment="1">
      <alignment horizontal="justify" vertical="top" wrapText="1"/>
    </xf>
    <xf numFmtId="0" fontId="5" fillId="0" borderId="0" xfId="2" applyFont="1" applyFill="1" applyBorder="1" applyAlignment="1">
      <alignment horizontal="center" vertical="top" wrapText="1"/>
    </xf>
    <xf numFmtId="0" fontId="8" fillId="2" borderId="0" xfId="2" applyFont="1" applyFill="1" applyBorder="1" applyAlignment="1">
      <alignment horizontal="center"/>
    </xf>
    <xf numFmtId="0" fontId="24" fillId="2" borderId="0" xfId="2" applyFont="1" applyFill="1" applyBorder="1" applyAlignment="1">
      <alignment horizontal="center" vertical="top"/>
    </xf>
  </cellXfs>
  <cellStyles count="10">
    <cellStyle name="Hipervínculo" xfId="1" builtinId="8"/>
    <cellStyle name="Normal" xfId="0" builtinId="0"/>
    <cellStyle name="Normal 2" xfId="2"/>
    <cellStyle name="Normal_AIT" xfId="3"/>
    <cellStyle name="Normal_CHC" xfId="9"/>
    <cellStyle name="Normal_Hoja1" xfId="4"/>
    <cellStyle name="Normal_HVA" xfId="8"/>
    <cellStyle name="Normal_ISQ" xfId="5"/>
    <cellStyle name="Normal_PCV" xfId="6"/>
    <cellStyle name="Normal_tablas"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5</xdr:col>
      <xdr:colOff>790575</xdr:colOff>
      <xdr:row>0</xdr:row>
      <xdr:rowOff>142875</xdr:rowOff>
    </xdr:from>
    <xdr:to>
      <xdr:col>6</xdr:col>
      <xdr:colOff>209550</xdr:colOff>
      <xdr:row>3</xdr:row>
      <xdr:rowOff>123825</xdr:rowOff>
    </xdr:to>
    <xdr:pic>
      <xdr:nvPicPr>
        <xdr:cNvPr id="6780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142875"/>
          <a:ext cx="2000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0</xdr:row>
      <xdr:rowOff>0</xdr:rowOff>
    </xdr:from>
    <xdr:to>
      <xdr:col>2</xdr:col>
      <xdr:colOff>628650</xdr:colOff>
      <xdr:row>6</xdr:row>
      <xdr:rowOff>38100</xdr:rowOff>
    </xdr:to>
    <xdr:pic>
      <xdr:nvPicPr>
        <xdr:cNvPr id="67805" name="Imagen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0" t="12611" r="49432" b="15511"/>
        <a:stretch>
          <a:fillRect/>
        </a:stretch>
      </xdr:blipFill>
      <xdr:spPr bwMode="auto">
        <a:xfrm>
          <a:off x="438150" y="0"/>
          <a:ext cx="31527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790575</xdr:colOff>
      <xdr:row>0</xdr:row>
      <xdr:rowOff>142875</xdr:rowOff>
    </xdr:from>
    <xdr:to>
      <xdr:col>6</xdr:col>
      <xdr:colOff>266700</xdr:colOff>
      <xdr:row>3</xdr:row>
      <xdr:rowOff>123825</xdr:rowOff>
    </xdr:to>
    <xdr:pic>
      <xdr:nvPicPr>
        <xdr:cNvPr id="68828"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142875"/>
          <a:ext cx="2000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0</xdr:rowOff>
    </xdr:from>
    <xdr:to>
      <xdr:col>2</xdr:col>
      <xdr:colOff>266700</xdr:colOff>
      <xdr:row>6</xdr:row>
      <xdr:rowOff>19050</xdr:rowOff>
    </xdr:to>
    <xdr:pic>
      <xdr:nvPicPr>
        <xdr:cNvPr id="68829" name="Imagen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0" t="12611" r="49432" b="15511"/>
        <a:stretch>
          <a:fillRect/>
        </a:stretch>
      </xdr:blipFill>
      <xdr:spPr bwMode="auto">
        <a:xfrm>
          <a:off x="142875" y="0"/>
          <a:ext cx="3086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161925</xdr:rowOff>
    </xdr:from>
    <xdr:to>
      <xdr:col>7</xdr:col>
      <xdr:colOff>0</xdr:colOff>
      <xdr:row>173</xdr:row>
      <xdr:rowOff>76200</xdr:rowOff>
    </xdr:to>
    <xdr:grpSp>
      <xdr:nvGrpSpPr>
        <xdr:cNvPr id="37571" name="Grupo 2"/>
        <xdr:cNvGrpSpPr>
          <a:grpSpLocks/>
        </xdr:cNvGrpSpPr>
      </xdr:nvGrpSpPr>
      <xdr:grpSpPr bwMode="auto">
        <a:xfrm>
          <a:off x="762000" y="161925"/>
          <a:ext cx="4572000" cy="27721322"/>
          <a:chOff x="762000" y="161925"/>
          <a:chExt cx="4572000" cy="27721322"/>
        </a:xfrm>
      </xdr:grpSpPr>
      <xdr:pic>
        <xdr:nvPicPr>
          <xdr:cNvPr id="3757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4562475" cy="5597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57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5786438"/>
            <a:ext cx="4572000" cy="5956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574"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 y="11677650"/>
            <a:ext cx="4486275" cy="5851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575" name="Imagen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0" y="17520047"/>
            <a:ext cx="4562475" cy="6042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576" name="Imagen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23467219"/>
            <a:ext cx="4543425" cy="4416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urciasalud.es/cmbd" TargetMode="External"/><Relationship Id="rId1" Type="http://schemas.openxmlformats.org/officeDocument/2006/relationships/hyperlink" Target="https://www.murciasalud.es/publicaciones.php?op=mostrar_publicacion&amp;id=2784&amp;idsec=88"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4:Q49"/>
  <sheetViews>
    <sheetView showGridLines="0" topLeftCell="A17" zoomScale="95" workbookViewId="0">
      <selection activeCell="C57" sqref="C57"/>
    </sheetView>
  </sheetViews>
  <sheetFormatPr baseColWidth="10" defaultRowHeight="12.75"/>
  <cols>
    <col min="2" max="5" width="8.42578125" bestFit="1" customWidth="1"/>
    <col min="6" max="6" width="8" customWidth="1"/>
    <col min="7" max="7" width="9.140625" customWidth="1"/>
    <col min="8" max="8" width="9.85546875" customWidth="1"/>
    <col min="9" max="9" width="16.140625" bestFit="1" customWidth="1"/>
    <col min="10" max="10" width="7.5703125" customWidth="1"/>
    <col min="11" max="11" width="9.5703125" bestFit="1" customWidth="1"/>
    <col min="12" max="14" width="8.42578125" bestFit="1" customWidth="1"/>
  </cols>
  <sheetData>
    <row r="4" spans="1:12">
      <c r="A4" t="s">
        <v>69</v>
      </c>
    </row>
    <row r="5" spans="1:12">
      <c r="B5" s="32">
        <v>1</v>
      </c>
      <c r="C5" s="32">
        <v>2</v>
      </c>
      <c r="D5" s="32">
        <v>3</v>
      </c>
      <c r="E5" s="32">
        <v>4</v>
      </c>
      <c r="F5" s="32">
        <v>5</v>
      </c>
      <c r="G5" s="32">
        <v>6</v>
      </c>
      <c r="H5" s="32">
        <v>7</v>
      </c>
      <c r="I5" s="32">
        <v>8</v>
      </c>
      <c r="J5" s="32">
        <v>9</v>
      </c>
      <c r="K5" s="32" t="s">
        <v>69</v>
      </c>
    </row>
    <row r="6" spans="1:12">
      <c r="A6">
        <v>2008</v>
      </c>
      <c r="B6" s="102">
        <v>247782</v>
      </c>
      <c r="C6" s="102">
        <v>279416</v>
      </c>
      <c r="D6" s="102">
        <v>168668</v>
      </c>
      <c r="E6" s="102">
        <v>73795</v>
      </c>
      <c r="F6" s="102">
        <v>60217</v>
      </c>
      <c r="G6" s="102">
        <v>249952</v>
      </c>
      <c r="H6" s="102">
        <v>195132</v>
      </c>
      <c r="I6" s="102">
        <v>96790</v>
      </c>
      <c r="J6" s="102">
        <v>54357</v>
      </c>
      <c r="K6" s="102">
        <v>1426109</v>
      </c>
    </row>
    <row r="7" spans="1:12">
      <c r="A7">
        <v>2009</v>
      </c>
      <c r="B7" s="102">
        <v>251631</v>
      </c>
      <c r="C7" s="102">
        <v>282602</v>
      </c>
      <c r="D7" s="102">
        <v>170663</v>
      </c>
      <c r="E7" s="102">
        <v>74357</v>
      </c>
      <c r="F7" s="102">
        <v>60710</v>
      </c>
      <c r="G7" s="102">
        <v>253846</v>
      </c>
      <c r="H7" s="102">
        <v>198638</v>
      </c>
      <c r="I7" s="102">
        <v>99512</v>
      </c>
      <c r="J7" s="102">
        <v>54561</v>
      </c>
      <c r="K7" s="102">
        <v>1446520</v>
      </c>
    </row>
    <row r="8" spans="1:12">
      <c r="A8">
        <v>2010</v>
      </c>
      <c r="B8" s="102">
        <v>255165</v>
      </c>
      <c r="C8" s="102">
        <v>286025</v>
      </c>
      <c r="D8" s="102">
        <v>172100</v>
      </c>
      <c r="E8" s="102">
        <v>74467</v>
      </c>
      <c r="F8" s="102">
        <v>60960</v>
      </c>
      <c r="G8" s="102">
        <v>256804</v>
      </c>
      <c r="H8" s="102">
        <v>200293</v>
      </c>
      <c r="I8" s="102">
        <v>101350</v>
      </c>
      <c r="J8" s="102">
        <v>54815</v>
      </c>
      <c r="K8" s="102">
        <v>1461979</v>
      </c>
    </row>
    <row r="9" spans="1:12">
      <c r="A9">
        <v>2011</v>
      </c>
      <c r="B9" s="102">
        <v>257672</v>
      </c>
      <c r="C9" s="102">
        <v>287980</v>
      </c>
      <c r="D9" s="102">
        <v>173203</v>
      </c>
      <c r="E9" s="102">
        <v>74152</v>
      </c>
      <c r="F9" s="102">
        <v>60739</v>
      </c>
      <c r="G9" s="102">
        <v>258245</v>
      </c>
      <c r="H9" s="102">
        <v>200175</v>
      </c>
      <c r="I9" s="102">
        <v>103003</v>
      </c>
      <c r="J9" s="102">
        <v>54900</v>
      </c>
      <c r="K9" s="102">
        <v>1470069</v>
      </c>
    </row>
    <row r="10" spans="1:12">
      <c r="A10">
        <v>2012</v>
      </c>
      <c r="B10" s="102">
        <v>257865</v>
      </c>
      <c r="C10" s="102">
        <v>290108</v>
      </c>
      <c r="D10" s="102">
        <v>174009</v>
      </c>
      <c r="E10" s="102">
        <v>73935</v>
      </c>
      <c r="F10" s="102">
        <v>60312</v>
      </c>
      <c r="G10" s="102">
        <v>259785</v>
      </c>
      <c r="H10" s="102">
        <v>199254</v>
      </c>
      <c r="I10" s="102">
        <v>104227</v>
      </c>
      <c r="J10" s="102">
        <v>54954</v>
      </c>
      <c r="K10" s="102">
        <v>1474449</v>
      </c>
    </row>
    <row r="11" spans="1:12">
      <c r="A11">
        <v>2013</v>
      </c>
      <c r="B11" s="32">
        <v>256725</v>
      </c>
      <c r="C11" s="32">
        <v>292134</v>
      </c>
      <c r="D11" s="32">
        <v>173664</v>
      </c>
      <c r="E11" s="32">
        <v>73366</v>
      </c>
      <c r="F11" s="32">
        <v>60103</v>
      </c>
      <c r="G11" s="32">
        <v>259658</v>
      </c>
      <c r="H11" s="32">
        <v>197401</v>
      </c>
      <c r="I11" s="32">
        <v>104141</v>
      </c>
      <c r="J11" s="32">
        <v>54857</v>
      </c>
      <c r="K11" s="32">
        <v>1472049</v>
      </c>
    </row>
    <row r="12" spans="1:12">
      <c r="A12">
        <v>2014</v>
      </c>
      <c r="B12" s="32">
        <v>257856</v>
      </c>
      <c r="C12" s="32">
        <v>287352</v>
      </c>
      <c r="D12" s="32">
        <v>172656</v>
      </c>
      <c r="E12" s="32">
        <v>73042</v>
      </c>
      <c r="F12" s="32">
        <v>59606</v>
      </c>
      <c r="G12" s="32">
        <v>260404</v>
      </c>
      <c r="H12" s="32">
        <v>197703</v>
      </c>
      <c r="I12" s="32">
        <v>103572</v>
      </c>
      <c r="J12" s="32">
        <v>54627</v>
      </c>
      <c r="K12" s="32">
        <v>1466818</v>
      </c>
      <c r="L12" s="33"/>
    </row>
    <row r="13" spans="1:12">
      <c r="A13">
        <v>2015</v>
      </c>
      <c r="B13" s="32">
        <v>258234</v>
      </c>
      <c r="C13" s="32">
        <v>286673</v>
      </c>
      <c r="D13" s="32">
        <v>173080</v>
      </c>
      <c r="E13" s="32">
        <v>72010</v>
      </c>
      <c r="F13" s="32">
        <v>59584</v>
      </c>
      <c r="G13" s="32">
        <v>261411</v>
      </c>
      <c r="H13" s="32">
        <v>197519</v>
      </c>
      <c r="I13" s="32">
        <v>103962</v>
      </c>
      <c r="J13" s="32">
        <v>54815</v>
      </c>
      <c r="K13" s="32">
        <v>1467288</v>
      </c>
    </row>
    <row r="14" spans="1:12">
      <c r="A14">
        <v>2016</v>
      </c>
      <c r="B14" s="105">
        <v>258537</v>
      </c>
      <c r="C14" s="105">
        <v>283600</v>
      </c>
      <c r="D14" s="105">
        <v>173232</v>
      </c>
      <c r="E14" s="105">
        <v>71039</v>
      </c>
      <c r="F14" s="105">
        <v>59399</v>
      </c>
      <c r="G14" s="105">
        <v>262595</v>
      </c>
      <c r="H14" s="105">
        <v>197548</v>
      </c>
      <c r="I14" s="105">
        <v>104059</v>
      </c>
      <c r="J14" s="105">
        <v>54838</v>
      </c>
      <c r="K14" s="105">
        <v>1464847</v>
      </c>
    </row>
    <row r="15" spans="1:12">
      <c r="A15">
        <v>2017</v>
      </c>
      <c r="B15" s="105">
        <v>260269</v>
      </c>
      <c r="C15" s="105">
        <v>283297</v>
      </c>
      <c r="D15" s="105">
        <v>174416</v>
      </c>
      <c r="E15" s="105">
        <v>70634</v>
      </c>
      <c r="F15" s="105">
        <v>59764</v>
      </c>
      <c r="G15" s="105">
        <v>264262</v>
      </c>
      <c r="H15" s="105">
        <v>198069</v>
      </c>
      <c r="I15" s="105">
        <v>104965</v>
      </c>
      <c r="J15" s="105">
        <v>54597</v>
      </c>
      <c r="K15" s="105">
        <v>1470273</v>
      </c>
    </row>
    <row r="16" spans="1:12">
      <c r="A16">
        <v>2018</v>
      </c>
      <c r="B16" s="105">
        <v>262778</v>
      </c>
      <c r="C16" s="105">
        <v>283757</v>
      </c>
      <c r="D16" s="105">
        <v>175752</v>
      </c>
      <c r="E16" s="105">
        <v>70418</v>
      </c>
      <c r="F16" s="105">
        <v>59781</v>
      </c>
      <c r="G16" s="105">
        <v>265842</v>
      </c>
      <c r="H16" s="105">
        <v>199499</v>
      </c>
      <c r="I16" s="105">
        <v>106199</v>
      </c>
      <c r="J16" s="105">
        <v>54483</v>
      </c>
      <c r="K16" s="105">
        <v>1478509</v>
      </c>
    </row>
    <row r="19" spans="1:13">
      <c r="A19" t="s">
        <v>70</v>
      </c>
    </row>
    <row r="21" spans="1:13">
      <c r="B21" s="32">
        <v>1</v>
      </c>
      <c r="C21" s="32">
        <v>2</v>
      </c>
      <c r="D21" s="32">
        <v>3</v>
      </c>
      <c r="E21" s="32">
        <v>4</v>
      </c>
      <c r="F21" s="32">
        <v>5</v>
      </c>
      <c r="G21" s="32">
        <v>6</v>
      </c>
      <c r="H21" s="32">
        <v>7</v>
      </c>
      <c r="I21" s="32">
        <v>8</v>
      </c>
      <c r="J21" s="32">
        <v>9</v>
      </c>
      <c r="K21" s="32" t="s">
        <v>69</v>
      </c>
    </row>
    <row r="22" spans="1:13">
      <c r="A22">
        <v>2008</v>
      </c>
      <c r="B22" s="102">
        <v>239594</v>
      </c>
      <c r="C22" s="102">
        <v>270158</v>
      </c>
      <c r="D22" s="102">
        <v>162423</v>
      </c>
      <c r="E22" s="102">
        <v>70253</v>
      </c>
      <c r="F22" s="102">
        <v>57920</v>
      </c>
      <c r="G22" s="102">
        <v>241735</v>
      </c>
      <c r="H22" s="102">
        <v>188761</v>
      </c>
      <c r="I22" s="102">
        <v>94388</v>
      </c>
      <c r="J22" s="102">
        <v>51977</v>
      </c>
      <c r="K22" s="102">
        <v>1377209</v>
      </c>
      <c r="L22" s="103">
        <v>48900</v>
      </c>
      <c r="M22" s="104">
        <v>96.571089587121321</v>
      </c>
    </row>
    <row r="23" spans="1:13">
      <c r="A23">
        <v>2009</v>
      </c>
      <c r="B23" s="102">
        <v>242975</v>
      </c>
      <c r="C23" s="102">
        <v>272855</v>
      </c>
      <c r="D23" s="102">
        <v>164101</v>
      </c>
      <c r="E23" s="102">
        <v>70577</v>
      </c>
      <c r="F23" s="102">
        <v>58296</v>
      </c>
      <c r="G23" s="102">
        <v>245234</v>
      </c>
      <c r="H23" s="102">
        <v>191972</v>
      </c>
      <c r="I23" s="102">
        <v>96883</v>
      </c>
      <c r="J23" s="102">
        <v>52127</v>
      </c>
      <c r="K23" s="102">
        <v>1395020</v>
      </c>
      <c r="L23" s="103">
        <v>51500</v>
      </c>
      <c r="M23" s="104">
        <v>96.439731216989742</v>
      </c>
    </row>
    <row r="24" spans="1:13">
      <c r="A24">
        <v>2010</v>
      </c>
      <c r="B24" s="102">
        <v>246075</v>
      </c>
      <c r="C24" s="102">
        <v>275862</v>
      </c>
      <c r="D24" s="102">
        <v>165380</v>
      </c>
      <c r="E24" s="102">
        <v>70504</v>
      </c>
      <c r="F24" s="102">
        <v>58466</v>
      </c>
      <c r="G24" s="102">
        <v>247817</v>
      </c>
      <c r="H24" s="102">
        <v>193202</v>
      </c>
      <c r="I24" s="102">
        <v>98563</v>
      </c>
      <c r="J24" s="102">
        <v>52308</v>
      </c>
      <c r="K24" s="102">
        <v>1408177</v>
      </c>
      <c r="L24" s="103">
        <v>53802</v>
      </c>
      <c r="M24" s="104">
        <v>96.319919779969482</v>
      </c>
    </row>
    <row r="25" spans="1:13">
      <c r="A25">
        <v>2011</v>
      </c>
      <c r="B25" s="102">
        <v>248105</v>
      </c>
      <c r="C25" s="102">
        <v>277123</v>
      </c>
      <c r="D25" s="102">
        <v>166231</v>
      </c>
      <c r="E25" s="102">
        <v>70014</v>
      </c>
      <c r="F25" s="102">
        <v>58076</v>
      </c>
      <c r="G25" s="102">
        <v>248842</v>
      </c>
      <c r="H25" s="102">
        <v>192612</v>
      </c>
      <c r="I25" s="102">
        <v>99871</v>
      </c>
      <c r="J25" s="102">
        <v>52302</v>
      </c>
      <c r="K25" s="102">
        <v>1413176</v>
      </c>
      <c r="L25" s="103">
        <v>56893</v>
      </c>
      <c r="M25" s="104">
        <v>96.129909548463374</v>
      </c>
    </row>
    <row r="26" spans="1:13">
      <c r="A26">
        <v>2012</v>
      </c>
      <c r="B26" s="102">
        <v>247875</v>
      </c>
      <c r="C26" s="102">
        <v>278739</v>
      </c>
      <c r="D26" s="102">
        <v>166904</v>
      </c>
      <c r="E26" s="102">
        <v>69625</v>
      </c>
      <c r="F26" s="102">
        <v>57569</v>
      </c>
      <c r="G26" s="102">
        <v>249918</v>
      </c>
      <c r="H26" s="102">
        <v>191403</v>
      </c>
      <c r="I26" s="102">
        <v>100895</v>
      </c>
      <c r="J26" s="102">
        <v>52293</v>
      </c>
      <c r="K26" s="102">
        <v>1415221</v>
      </c>
      <c r="L26" s="103">
        <v>59228</v>
      </c>
      <c r="M26" s="104">
        <v>95.98304180069978</v>
      </c>
    </row>
    <row r="27" spans="1:13">
      <c r="A27">
        <v>2013</v>
      </c>
      <c r="B27" s="32">
        <v>246307</v>
      </c>
      <c r="C27" s="32">
        <v>280246</v>
      </c>
      <c r="D27" s="32">
        <v>166408</v>
      </c>
      <c r="E27" s="32">
        <v>68980</v>
      </c>
      <c r="F27" s="32">
        <v>57291</v>
      </c>
      <c r="G27" s="32">
        <v>249524</v>
      </c>
      <c r="H27" s="32">
        <v>189278</v>
      </c>
      <c r="I27" s="32">
        <v>100687</v>
      </c>
      <c r="J27" s="32">
        <v>52129</v>
      </c>
      <c r="K27" s="32">
        <v>1410850</v>
      </c>
      <c r="L27" s="103">
        <v>61199</v>
      </c>
      <c r="M27" s="104">
        <v>95.842597630921247</v>
      </c>
    </row>
    <row r="28" spans="1:13">
      <c r="A28">
        <v>2014</v>
      </c>
      <c r="B28" s="103">
        <v>246951</v>
      </c>
      <c r="C28" s="103">
        <v>274983</v>
      </c>
      <c r="D28" s="103">
        <v>165128</v>
      </c>
      <c r="E28" s="103">
        <v>68529</v>
      </c>
      <c r="F28" s="103">
        <v>56758</v>
      </c>
      <c r="G28" s="103">
        <v>249876</v>
      </c>
      <c r="H28" s="103">
        <v>189247</v>
      </c>
      <c r="I28" s="103">
        <v>100052</v>
      </c>
      <c r="J28" s="32">
        <v>51807</v>
      </c>
      <c r="K28" s="103">
        <v>1403331</v>
      </c>
      <c r="L28" s="103">
        <v>63487</v>
      </c>
      <c r="M28" s="104">
        <v>95.671787501925934</v>
      </c>
    </row>
    <row r="29" spans="1:13">
      <c r="A29">
        <v>2015</v>
      </c>
      <c r="B29" s="32">
        <v>246948</v>
      </c>
      <c r="C29" s="32">
        <v>273898</v>
      </c>
      <c r="D29" s="32">
        <v>165321</v>
      </c>
      <c r="E29" s="32">
        <v>67357</v>
      </c>
      <c r="F29" s="32">
        <v>56664</v>
      </c>
      <c r="G29" s="32">
        <v>250484</v>
      </c>
      <c r="H29" s="32">
        <v>188833</v>
      </c>
      <c r="I29" s="32">
        <v>100275</v>
      </c>
      <c r="J29" s="32">
        <v>51920</v>
      </c>
      <c r="K29" s="32">
        <v>1401700</v>
      </c>
      <c r="L29" s="103">
        <v>65588</v>
      </c>
      <c r="M29" s="104">
        <v>95.529984570172999</v>
      </c>
    </row>
    <row r="30" spans="1:13">
      <c r="A30">
        <v>2016</v>
      </c>
      <c r="B30" s="32">
        <v>246957</v>
      </c>
      <c r="C30" s="32">
        <v>270629</v>
      </c>
      <c r="D30" s="32">
        <v>165315</v>
      </c>
      <c r="E30" s="32">
        <v>66340</v>
      </c>
      <c r="F30" s="32">
        <v>56498</v>
      </c>
      <c r="G30" s="32">
        <v>251318</v>
      </c>
      <c r="H30" s="32">
        <v>188740</v>
      </c>
      <c r="I30" s="32">
        <v>100259</v>
      </c>
      <c r="J30" s="32">
        <v>51930</v>
      </c>
      <c r="K30" s="32">
        <v>1397986</v>
      </c>
      <c r="L30" s="103">
        <v>66861</v>
      </c>
      <c r="M30" s="104">
        <v>95.435632526809968</v>
      </c>
    </row>
    <row r="31" spans="1:13">
      <c r="A31">
        <v>2017</v>
      </c>
      <c r="B31" s="32">
        <v>248405</v>
      </c>
      <c r="C31" s="32">
        <v>269868</v>
      </c>
      <c r="D31" s="32">
        <v>166354</v>
      </c>
      <c r="E31" s="32">
        <v>65874</v>
      </c>
      <c r="F31" s="32">
        <v>56814</v>
      </c>
      <c r="G31" s="32">
        <v>252632</v>
      </c>
      <c r="H31" s="32">
        <v>189089</v>
      </c>
      <c r="I31" s="32">
        <v>101052</v>
      </c>
      <c r="J31" s="32">
        <v>51643</v>
      </c>
      <c r="K31" s="32">
        <v>1401731</v>
      </c>
      <c r="L31" s="103">
        <v>68542</v>
      </c>
      <c r="M31" s="104">
        <v>95.338144684694612</v>
      </c>
    </row>
    <row r="32" spans="1:13">
      <c r="A32">
        <v>2018</v>
      </c>
      <c r="B32" s="32">
        <v>250652</v>
      </c>
      <c r="C32" s="32">
        <v>270035</v>
      </c>
      <c r="D32" s="32">
        <v>167656</v>
      </c>
      <c r="E32" s="32">
        <v>65693</v>
      </c>
      <c r="F32" s="32">
        <v>56888</v>
      </c>
      <c r="G32" s="32">
        <v>254062</v>
      </c>
      <c r="H32" s="32">
        <v>190378</v>
      </c>
      <c r="I32" s="32">
        <v>102157</v>
      </c>
      <c r="J32" s="32">
        <v>51502</v>
      </c>
      <c r="K32" s="32">
        <v>1409023</v>
      </c>
      <c r="L32" s="103">
        <v>69486</v>
      </c>
      <c r="M32" s="104">
        <v>95.300265334874524</v>
      </c>
    </row>
    <row r="33" spans="1:17">
      <c r="L33" s="34"/>
      <c r="M33" s="35"/>
    </row>
    <row r="34" spans="1:17">
      <c r="L34" s="34"/>
      <c r="M34" s="35"/>
    </row>
    <row r="35" spans="1:17">
      <c r="L35" s="34"/>
      <c r="M35" s="35"/>
    </row>
    <row r="38" spans="1:17">
      <c r="J38" t="s">
        <v>71</v>
      </c>
    </row>
    <row r="39" spans="1:17">
      <c r="B39" s="32">
        <v>2012</v>
      </c>
      <c r="C39" s="32">
        <v>2013</v>
      </c>
      <c r="D39" s="32">
        <v>2014</v>
      </c>
      <c r="E39" s="32">
        <v>2015</v>
      </c>
      <c r="F39">
        <v>2016</v>
      </c>
      <c r="G39">
        <v>2017</v>
      </c>
      <c r="H39">
        <v>2018</v>
      </c>
      <c r="I39" s="32"/>
      <c r="J39" s="32"/>
      <c r="K39" s="32">
        <v>2012</v>
      </c>
      <c r="L39" s="32">
        <v>2013</v>
      </c>
      <c r="M39" s="32">
        <v>2014</v>
      </c>
      <c r="N39" s="32">
        <v>2015</v>
      </c>
      <c r="O39">
        <v>2016</v>
      </c>
      <c r="P39">
        <v>2017</v>
      </c>
      <c r="Q39">
        <v>2018</v>
      </c>
    </row>
    <row r="40" spans="1:17">
      <c r="A40">
        <v>1</v>
      </c>
      <c r="B40" s="32">
        <v>257865</v>
      </c>
      <c r="C40" s="32">
        <v>256725</v>
      </c>
      <c r="D40" s="32">
        <v>257856</v>
      </c>
      <c r="E40" s="32">
        <v>258234</v>
      </c>
      <c r="F40" s="32">
        <v>258537</v>
      </c>
      <c r="G40" s="32">
        <v>260269</v>
      </c>
      <c r="H40" s="32">
        <v>262778</v>
      </c>
      <c r="I40" s="32"/>
      <c r="J40" s="32">
        <v>1</v>
      </c>
      <c r="K40" s="32">
        <v>247875</v>
      </c>
      <c r="L40" s="32">
        <v>246307</v>
      </c>
      <c r="M40" s="32">
        <v>246951</v>
      </c>
      <c r="N40" s="32">
        <v>246948</v>
      </c>
      <c r="O40" s="32">
        <v>246957</v>
      </c>
      <c r="P40" s="32">
        <v>248405</v>
      </c>
      <c r="Q40" s="32">
        <v>250652</v>
      </c>
    </row>
    <row r="41" spans="1:17">
      <c r="A41">
        <v>2</v>
      </c>
      <c r="B41" s="32">
        <v>290108</v>
      </c>
      <c r="C41" s="32">
        <v>292134</v>
      </c>
      <c r="D41" s="32">
        <v>287352</v>
      </c>
      <c r="E41" s="32">
        <v>286673</v>
      </c>
      <c r="F41" s="32">
        <v>283600</v>
      </c>
      <c r="G41" s="32">
        <v>283297</v>
      </c>
      <c r="H41" s="32">
        <v>283757</v>
      </c>
      <c r="I41" s="32"/>
      <c r="J41" s="32">
        <v>2</v>
      </c>
      <c r="K41" s="32">
        <v>278739</v>
      </c>
      <c r="L41" s="32">
        <v>280246</v>
      </c>
      <c r="M41" s="32">
        <v>274983</v>
      </c>
      <c r="N41" s="32">
        <v>273898</v>
      </c>
      <c r="O41" s="32">
        <v>270629</v>
      </c>
      <c r="P41" s="32">
        <v>269868</v>
      </c>
      <c r="Q41" s="32">
        <v>270035</v>
      </c>
    </row>
    <row r="42" spans="1:17">
      <c r="A42">
        <v>3</v>
      </c>
      <c r="B42" s="32">
        <v>174009</v>
      </c>
      <c r="C42" s="32">
        <v>173664</v>
      </c>
      <c r="D42" s="32">
        <v>172656</v>
      </c>
      <c r="E42" s="32">
        <v>173080</v>
      </c>
      <c r="F42" s="32">
        <v>173232</v>
      </c>
      <c r="G42" s="32">
        <v>174416</v>
      </c>
      <c r="H42" s="32">
        <v>175752</v>
      </c>
      <c r="I42" s="32"/>
      <c r="J42" s="32">
        <v>3</v>
      </c>
      <c r="K42" s="32">
        <v>166904</v>
      </c>
      <c r="L42" s="32">
        <v>166408</v>
      </c>
      <c r="M42" s="32">
        <v>165128</v>
      </c>
      <c r="N42" s="32">
        <v>165321</v>
      </c>
      <c r="O42" s="32">
        <v>165315</v>
      </c>
      <c r="P42" s="32">
        <v>166354</v>
      </c>
      <c r="Q42" s="32">
        <v>167656</v>
      </c>
    </row>
    <row r="43" spans="1:17">
      <c r="A43">
        <v>4</v>
      </c>
      <c r="B43" s="32">
        <v>73935</v>
      </c>
      <c r="C43" s="32">
        <v>73366</v>
      </c>
      <c r="D43" s="32">
        <v>73042</v>
      </c>
      <c r="E43" s="32">
        <v>72010</v>
      </c>
      <c r="F43" s="32">
        <v>71039</v>
      </c>
      <c r="G43" s="32">
        <v>70634</v>
      </c>
      <c r="H43" s="32">
        <v>70418</v>
      </c>
      <c r="I43" s="32"/>
      <c r="J43" s="32">
        <v>4</v>
      </c>
      <c r="K43" s="32">
        <v>69625</v>
      </c>
      <c r="L43" s="32">
        <v>68980</v>
      </c>
      <c r="M43" s="32">
        <v>68529</v>
      </c>
      <c r="N43" s="32">
        <v>67357</v>
      </c>
      <c r="O43" s="32">
        <v>66340</v>
      </c>
      <c r="P43" s="32">
        <v>65874</v>
      </c>
      <c r="Q43" s="32">
        <v>65693</v>
      </c>
    </row>
    <row r="44" spans="1:17">
      <c r="A44">
        <v>5</v>
      </c>
      <c r="B44" s="32">
        <v>60312</v>
      </c>
      <c r="C44" s="32">
        <v>60103</v>
      </c>
      <c r="D44" s="32">
        <v>59606</v>
      </c>
      <c r="E44" s="32">
        <v>59584</v>
      </c>
      <c r="F44" s="32">
        <v>59399</v>
      </c>
      <c r="G44" s="32">
        <v>59764</v>
      </c>
      <c r="H44" s="32">
        <v>59781</v>
      </c>
      <c r="I44" s="32"/>
      <c r="J44" s="32">
        <v>5</v>
      </c>
      <c r="K44" s="32">
        <v>57569</v>
      </c>
      <c r="L44" s="32">
        <v>57291</v>
      </c>
      <c r="M44" s="32">
        <v>56758</v>
      </c>
      <c r="N44" s="32">
        <v>56664</v>
      </c>
      <c r="O44" s="32">
        <v>56498</v>
      </c>
      <c r="P44" s="32">
        <v>56814</v>
      </c>
      <c r="Q44" s="32">
        <v>56888</v>
      </c>
    </row>
    <row r="45" spans="1:17">
      <c r="A45">
        <v>6</v>
      </c>
      <c r="B45" s="32">
        <v>259785</v>
      </c>
      <c r="C45" s="32">
        <v>259658</v>
      </c>
      <c r="D45" s="32">
        <v>260404</v>
      </c>
      <c r="E45" s="32">
        <v>261411</v>
      </c>
      <c r="F45" s="32">
        <v>262595</v>
      </c>
      <c r="G45" s="32">
        <v>264262</v>
      </c>
      <c r="H45" s="32">
        <v>265842</v>
      </c>
      <c r="I45" s="32"/>
      <c r="J45" s="32">
        <v>6</v>
      </c>
      <c r="K45" s="32">
        <v>249918</v>
      </c>
      <c r="L45" s="32">
        <v>249524</v>
      </c>
      <c r="M45" s="32">
        <v>249876</v>
      </c>
      <c r="N45" s="32">
        <v>250484</v>
      </c>
      <c r="O45" s="32">
        <v>251318</v>
      </c>
      <c r="P45" s="32">
        <v>252632</v>
      </c>
      <c r="Q45" s="32">
        <v>254062</v>
      </c>
    </row>
    <row r="46" spans="1:17">
      <c r="A46">
        <v>7</v>
      </c>
      <c r="B46" s="32">
        <v>199254</v>
      </c>
      <c r="C46" s="32">
        <v>197401</v>
      </c>
      <c r="D46" s="32">
        <v>197703</v>
      </c>
      <c r="E46" s="32">
        <v>197519</v>
      </c>
      <c r="F46" s="32">
        <v>197548</v>
      </c>
      <c r="G46" s="32">
        <v>198069</v>
      </c>
      <c r="H46" s="32">
        <v>199499</v>
      </c>
      <c r="I46" s="32"/>
      <c r="J46" s="32">
        <v>7</v>
      </c>
      <c r="K46" s="32">
        <v>191403</v>
      </c>
      <c r="L46" s="32">
        <v>189278</v>
      </c>
      <c r="M46" s="32">
        <v>189247</v>
      </c>
      <c r="N46" s="32">
        <v>188833</v>
      </c>
      <c r="O46" s="32">
        <v>188740</v>
      </c>
      <c r="P46" s="32">
        <v>189089</v>
      </c>
      <c r="Q46" s="32">
        <v>190378</v>
      </c>
    </row>
    <row r="47" spans="1:17">
      <c r="A47">
        <v>8</v>
      </c>
      <c r="B47" s="32">
        <v>104227</v>
      </c>
      <c r="C47" s="32">
        <v>104141</v>
      </c>
      <c r="D47" s="32">
        <v>103572</v>
      </c>
      <c r="E47" s="32">
        <v>103962</v>
      </c>
      <c r="F47" s="32">
        <v>104059</v>
      </c>
      <c r="G47" s="32">
        <v>104965</v>
      </c>
      <c r="H47" s="32">
        <v>106199</v>
      </c>
      <c r="I47" s="32"/>
      <c r="J47" s="32">
        <v>8</v>
      </c>
      <c r="K47" s="32">
        <v>100895</v>
      </c>
      <c r="L47" s="32">
        <v>100687</v>
      </c>
      <c r="M47" s="32">
        <v>100052</v>
      </c>
      <c r="N47" s="32">
        <v>100275</v>
      </c>
      <c r="O47" s="32">
        <v>100259</v>
      </c>
      <c r="P47" s="32">
        <v>101052</v>
      </c>
      <c r="Q47" s="32">
        <v>102157</v>
      </c>
    </row>
    <row r="48" spans="1:17">
      <c r="A48">
        <v>9</v>
      </c>
      <c r="B48" s="32">
        <v>54954</v>
      </c>
      <c r="C48" s="32">
        <v>54857</v>
      </c>
      <c r="D48" s="32">
        <v>54627</v>
      </c>
      <c r="E48" s="32">
        <v>54815</v>
      </c>
      <c r="F48" s="32">
        <v>54838</v>
      </c>
      <c r="G48" s="32">
        <v>54597</v>
      </c>
      <c r="H48" s="32">
        <v>54483</v>
      </c>
      <c r="I48" s="32"/>
      <c r="J48" s="32">
        <v>9</v>
      </c>
      <c r="K48" s="32">
        <v>52293</v>
      </c>
      <c r="L48" s="32">
        <v>52129</v>
      </c>
      <c r="M48" s="32">
        <v>51807</v>
      </c>
      <c r="N48" s="32">
        <v>51920</v>
      </c>
      <c r="O48" s="32">
        <v>51930</v>
      </c>
      <c r="P48" s="32">
        <v>51643</v>
      </c>
      <c r="Q48" s="32">
        <v>51502</v>
      </c>
    </row>
    <row r="49" spans="1:17">
      <c r="A49" t="s">
        <v>69</v>
      </c>
      <c r="B49" s="32">
        <v>1474449</v>
      </c>
      <c r="C49" s="32">
        <v>1472049</v>
      </c>
      <c r="D49" s="32">
        <v>1466818</v>
      </c>
      <c r="E49" s="32">
        <v>1467288</v>
      </c>
      <c r="F49" s="32">
        <v>1464847</v>
      </c>
      <c r="G49" s="32">
        <v>1470273</v>
      </c>
      <c r="H49" s="32">
        <v>1478509</v>
      </c>
      <c r="I49" s="32"/>
      <c r="J49" s="32" t="s">
        <v>69</v>
      </c>
      <c r="K49" s="32">
        <v>1415221</v>
      </c>
      <c r="L49" s="32">
        <v>1410850</v>
      </c>
      <c r="M49" s="32">
        <v>1403331</v>
      </c>
      <c r="N49" s="32">
        <v>1401700</v>
      </c>
      <c r="O49" s="32">
        <v>1397986</v>
      </c>
      <c r="P49" s="32">
        <v>1401731</v>
      </c>
      <c r="Q49" s="32">
        <v>1409023</v>
      </c>
    </row>
  </sheetData>
  <phoneticPr fontId="2" type="noConversion"/>
  <pageMargins left="0.75" right="0.75" top="1" bottom="1" header="0" footer="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showGridLines="0" showRowColHeaders="0" zoomScale="80" zoomScaleNormal="80" workbookViewId="0">
      <selection activeCell="C4" sqref="C4:D4"/>
    </sheetView>
  </sheetViews>
  <sheetFormatPr baseColWidth="10" defaultRowHeight="12.75"/>
  <cols>
    <col min="1" max="1" width="5.7109375" style="251" customWidth="1"/>
    <col min="2" max="2" width="17.7109375" style="251" customWidth="1"/>
    <col min="3" max="3" width="13.42578125" style="251" customWidth="1"/>
    <col min="4" max="31" width="6.5703125" style="251" customWidth="1"/>
    <col min="32" max="16384" width="11.42578125" style="251"/>
  </cols>
  <sheetData>
    <row r="1" spans="1:31" s="125" customFormat="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s="125" customFormat="1" ht="12.75" customHeight="1">
      <c r="A2" s="124"/>
      <c r="B2" s="654" t="s">
        <v>221</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s="125" customFormat="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s="125" customFormat="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s="125" customFormat="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s="125" customFormat="1" ht="12.75" customHeight="1">
      <c r="A6" s="124"/>
      <c r="B6" s="538"/>
      <c r="C6" s="483"/>
      <c r="D6" s="547">
        <v>2008</v>
      </c>
      <c r="E6" s="547">
        <v>2009</v>
      </c>
      <c r="F6" s="547">
        <v>2010</v>
      </c>
      <c r="G6" s="547">
        <v>2011</v>
      </c>
      <c r="H6" s="547">
        <v>2012</v>
      </c>
      <c r="I6" s="547">
        <v>2013</v>
      </c>
      <c r="J6" s="547">
        <v>2014</v>
      </c>
      <c r="K6" s="563" t="s">
        <v>75</v>
      </c>
      <c r="L6" s="448" t="s">
        <v>88</v>
      </c>
      <c r="M6" s="448" t="s">
        <v>89</v>
      </c>
      <c r="N6" s="448" t="s">
        <v>90</v>
      </c>
      <c r="O6" s="549" t="s">
        <v>104</v>
      </c>
      <c r="P6" s="549" t="s">
        <v>105</v>
      </c>
      <c r="Q6" s="562" t="s">
        <v>106</v>
      </c>
      <c r="R6" s="547">
        <v>2008</v>
      </c>
      <c r="S6" s="547">
        <v>2009</v>
      </c>
      <c r="T6" s="547">
        <v>2010</v>
      </c>
      <c r="U6" s="547">
        <v>2011</v>
      </c>
      <c r="V6" s="547">
        <v>2012</v>
      </c>
      <c r="W6" s="538">
        <v>2013</v>
      </c>
      <c r="X6" s="547">
        <v>2014</v>
      </c>
      <c r="Y6" s="563" t="s">
        <v>75</v>
      </c>
      <c r="Z6" s="448" t="s">
        <v>88</v>
      </c>
      <c r="AA6" s="448" t="s">
        <v>89</v>
      </c>
      <c r="AB6" s="448" t="s">
        <v>90</v>
      </c>
      <c r="AC6" s="549" t="s">
        <v>104</v>
      </c>
      <c r="AD6" s="549" t="s">
        <v>105</v>
      </c>
      <c r="AE6" s="549" t="s">
        <v>106</v>
      </c>
    </row>
    <row r="7" spans="1:31" s="125" customFormat="1" ht="12.75" customHeight="1">
      <c r="A7" s="124"/>
      <c r="B7" s="484" t="s">
        <v>11</v>
      </c>
      <c r="C7" s="485"/>
      <c r="D7" s="550">
        <v>268</v>
      </c>
      <c r="E7" s="550">
        <v>258</v>
      </c>
      <c r="F7" s="550">
        <v>244</v>
      </c>
      <c r="G7" s="550">
        <v>247</v>
      </c>
      <c r="H7" s="550">
        <v>250</v>
      </c>
      <c r="I7" s="550">
        <v>258</v>
      </c>
      <c r="J7" s="550">
        <v>304</v>
      </c>
      <c r="K7" s="550">
        <v>238</v>
      </c>
      <c r="L7" s="550">
        <v>260</v>
      </c>
      <c r="M7" s="550">
        <v>264</v>
      </c>
      <c r="N7" s="550">
        <v>241</v>
      </c>
      <c r="O7" s="550">
        <v>234</v>
      </c>
      <c r="P7" s="550">
        <v>225</v>
      </c>
      <c r="Q7" s="551">
        <v>230</v>
      </c>
      <c r="R7" s="550">
        <v>181</v>
      </c>
      <c r="S7" s="550">
        <v>174</v>
      </c>
      <c r="T7" s="550">
        <v>165</v>
      </c>
      <c r="U7" s="550">
        <v>150</v>
      </c>
      <c r="V7" s="550">
        <v>166</v>
      </c>
      <c r="W7" s="550">
        <v>173</v>
      </c>
      <c r="X7" s="124">
        <v>198</v>
      </c>
      <c r="Y7" s="124">
        <v>140</v>
      </c>
      <c r="Z7" s="125">
        <v>169</v>
      </c>
      <c r="AA7" s="125">
        <v>178</v>
      </c>
      <c r="AB7" s="125">
        <v>150</v>
      </c>
      <c r="AC7" s="125">
        <v>149</v>
      </c>
      <c r="AD7" s="125">
        <v>130</v>
      </c>
      <c r="AE7" s="125">
        <v>148</v>
      </c>
    </row>
    <row r="8" spans="1:31" s="125" customFormat="1" ht="12.75" customHeight="1">
      <c r="A8" s="124"/>
      <c r="B8" s="121" t="s">
        <v>17</v>
      </c>
      <c r="C8" s="124"/>
      <c r="D8" s="552">
        <v>158.89202456897573</v>
      </c>
      <c r="E8" s="552">
        <v>151.17512290303111</v>
      </c>
      <c r="F8" s="552">
        <v>141.77803602556654</v>
      </c>
      <c r="G8" s="552">
        <v>142.60722966692262</v>
      </c>
      <c r="H8" s="552">
        <v>143.67072967490188</v>
      </c>
      <c r="I8" s="552">
        <v>148.56274184632395</v>
      </c>
      <c r="J8" s="552">
        <v>176.07265313687333</v>
      </c>
      <c r="K8" s="552">
        <v>137.50866651259534</v>
      </c>
      <c r="L8" s="552">
        <v>150.08774360395307</v>
      </c>
      <c r="M8" s="552">
        <v>151.3622603430878</v>
      </c>
      <c r="N8" s="552">
        <v>137.12503982884976</v>
      </c>
      <c r="O8" s="552">
        <v>131.36547109117549</v>
      </c>
      <c r="P8" s="552">
        <v>124.60058589964392</v>
      </c>
      <c r="Q8" s="553">
        <v>126.61502975453199</v>
      </c>
      <c r="R8" s="552">
        <v>111.43741957727661</v>
      </c>
      <c r="S8" s="552">
        <v>106.03226061998403</v>
      </c>
      <c r="T8" s="552">
        <v>99.770226145845925</v>
      </c>
      <c r="U8" s="552">
        <v>90.235876581383735</v>
      </c>
      <c r="V8" s="552">
        <v>99.458371279298277</v>
      </c>
      <c r="W8" s="552">
        <v>103.9613480121148</v>
      </c>
      <c r="X8" s="552">
        <v>119.90698125090837</v>
      </c>
      <c r="Y8" s="552">
        <v>84.683736488407405</v>
      </c>
      <c r="Z8" s="552">
        <v>102.22907782112937</v>
      </c>
      <c r="AA8" s="552">
        <v>107.00073337581303</v>
      </c>
      <c r="AB8" s="552">
        <v>89.468912535191095</v>
      </c>
      <c r="AC8" s="552">
        <v>87.713617980703006</v>
      </c>
      <c r="AD8" s="552">
        <v>75.336988143117097</v>
      </c>
      <c r="AE8" s="552">
        <v>85.321280741603346</v>
      </c>
    </row>
    <row r="9" spans="1:31" s="125" customFormat="1" ht="12.75" customHeight="1">
      <c r="A9" s="124"/>
      <c r="B9" s="121" t="s">
        <v>67</v>
      </c>
      <c r="C9" s="124"/>
      <c r="D9" s="554">
        <v>1.0708955223880599</v>
      </c>
      <c r="E9" s="554">
        <v>1.054263565891473</v>
      </c>
      <c r="F9" s="554">
        <v>1.0450819672131144</v>
      </c>
      <c r="G9" s="554">
        <v>1.0850202429149791</v>
      </c>
      <c r="H9" s="555">
        <v>1.0640000000000001</v>
      </c>
      <c r="I9" s="555">
        <v>1.1356589147286822</v>
      </c>
      <c r="J9" s="555">
        <v>1.1414473684210527</v>
      </c>
      <c r="K9" s="555">
        <v>1.235632183908046</v>
      </c>
      <c r="L9" s="555">
        <v>1.2386363636363638</v>
      </c>
      <c r="M9" s="555">
        <v>1.2424242424242427</v>
      </c>
      <c r="N9" s="555">
        <v>1.2533333333333339</v>
      </c>
      <c r="O9" s="555">
        <v>1.188034188034188</v>
      </c>
      <c r="P9" s="555">
        <v>1.1822222222222223</v>
      </c>
      <c r="Q9" s="553">
        <v>1.308695652173913</v>
      </c>
      <c r="R9" s="555">
        <v>1.0828729281767955</v>
      </c>
      <c r="S9" s="555">
        <v>1.0747126436781618</v>
      </c>
      <c r="T9" s="555">
        <v>1.0545454545454549</v>
      </c>
      <c r="U9" s="555">
        <v>1.1133333333333331</v>
      </c>
      <c r="V9" s="555">
        <v>1.0843373493975903</v>
      </c>
      <c r="W9" s="555">
        <v>1.1329479768786128</v>
      </c>
      <c r="X9" s="555">
        <v>1.1515151515151516</v>
      </c>
      <c r="Y9" s="555">
        <v>1.1891891891891893</v>
      </c>
      <c r="Z9" s="554">
        <v>1.2477876106194692</v>
      </c>
      <c r="AA9" s="554">
        <v>1.254237288135593</v>
      </c>
      <c r="AB9" s="554">
        <v>1.2211538461538463</v>
      </c>
      <c r="AC9" s="554">
        <v>1.1677852348993289</v>
      </c>
      <c r="AD9" s="554">
        <v>1.1615384615384616</v>
      </c>
      <c r="AE9" s="554">
        <v>1.3513513513513513</v>
      </c>
    </row>
    <row r="10" spans="1:31" s="125" customFormat="1">
      <c r="A10" s="124"/>
      <c r="B10" s="121" t="s">
        <v>2</v>
      </c>
      <c r="C10" s="124"/>
      <c r="D10" s="552">
        <v>51.865671641791046</v>
      </c>
      <c r="E10" s="552">
        <v>48.837209302325583</v>
      </c>
      <c r="F10" s="552">
        <v>49.590163934426229</v>
      </c>
      <c r="G10" s="552">
        <v>55.870445344129557</v>
      </c>
      <c r="H10" s="552">
        <v>59.2</v>
      </c>
      <c r="I10" s="552">
        <v>55.038759689922479</v>
      </c>
      <c r="J10" s="552">
        <v>60.85526315789474</v>
      </c>
      <c r="K10" s="552">
        <v>55.747126436781606</v>
      </c>
      <c r="L10" s="552">
        <v>55</v>
      </c>
      <c r="M10" s="552">
        <v>61.764705882352942</v>
      </c>
      <c r="N10" s="552">
        <v>65.254237288135599</v>
      </c>
      <c r="O10" s="552">
        <v>58.974358974358978</v>
      </c>
      <c r="P10" s="552">
        <v>59.55555555555555</v>
      </c>
      <c r="Q10" s="553">
        <v>65.65217391304347</v>
      </c>
      <c r="R10" s="552">
        <v>56.353591160220994</v>
      </c>
      <c r="S10" s="552">
        <v>55.747126436781606</v>
      </c>
      <c r="T10" s="552">
        <v>57.575757575757578</v>
      </c>
      <c r="U10" s="552">
        <v>63.333333333333336</v>
      </c>
      <c r="V10" s="552">
        <v>63.855421686746986</v>
      </c>
      <c r="W10" s="552">
        <v>61.271676300578036</v>
      </c>
      <c r="X10" s="552">
        <v>66.161616161616166</v>
      </c>
      <c r="Y10" s="552">
        <v>62.616822429906541</v>
      </c>
      <c r="Z10" s="556">
        <v>67.741935483870961</v>
      </c>
      <c r="AA10" s="556">
        <v>63.829787234042556</v>
      </c>
      <c r="AB10" s="556">
        <v>76.623376623376629</v>
      </c>
      <c r="AC10" s="556">
        <v>70.469798657718115</v>
      </c>
      <c r="AD10" s="556">
        <v>66.153846153846146</v>
      </c>
      <c r="AE10" s="556">
        <v>70.945945945945937</v>
      </c>
    </row>
    <row r="11" spans="1:31" s="125" customFormat="1" ht="12.75" customHeight="1">
      <c r="A11" s="124"/>
      <c r="B11" s="121" t="s">
        <v>5</v>
      </c>
      <c r="C11" s="124"/>
      <c r="D11" s="552">
        <v>67.537313432835816</v>
      </c>
      <c r="E11" s="552">
        <v>67.441860465116278</v>
      </c>
      <c r="F11" s="552">
        <v>67.622950819672127</v>
      </c>
      <c r="G11" s="552">
        <v>60.975609756097562</v>
      </c>
      <c r="H11" s="552">
        <v>66.400000000000006</v>
      </c>
      <c r="I11" s="552">
        <v>67.054263565891475</v>
      </c>
      <c r="J11" s="552">
        <v>65.131578947368425</v>
      </c>
      <c r="K11" s="552">
        <v>61.494252873563219</v>
      </c>
      <c r="L11" s="552">
        <v>66.428571428571431</v>
      </c>
      <c r="M11" s="552">
        <v>69.117647058823536</v>
      </c>
      <c r="N11" s="552">
        <v>65.254237288135599</v>
      </c>
      <c r="O11" s="552">
        <v>63.675213675213669</v>
      </c>
      <c r="P11" s="552">
        <v>57.777777777777771</v>
      </c>
      <c r="Q11" s="553">
        <v>64.347826086956516</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s="125" customFormat="1" ht="12.75" customHeight="1">
      <c r="A12" s="124"/>
      <c r="B12" s="329" t="s">
        <v>10</v>
      </c>
      <c r="C12" s="538"/>
      <c r="D12" s="557">
        <v>72.992537313432862</v>
      </c>
      <c r="E12" s="557">
        <v>72.914728682170477</v>
      </c>
      <c r="F12" s="557">
        <v>73.704918032786864</v>
      </c>
      <c r="G12" s="557">
        <v>74.430894308943095</v>
      </c>
      <c r="H12" s="557">
        <v>72.411999999999949</v>
      </c>
      <c r="I12" s="557">
        <v>72.244186046511672</v>
      </c>
      <c r="J12" s="557">
        <v>73.71710526315789</v>
      </c>
      <c r="K12" s="557">
        <v>74.178160919540232</v>
      </c>
      <c r="L12" s="557">
        <v>71.499999999999929</v>
      </c>
      <c r="M12" s="557">
        <v>69.854545454545459</v>
      </c>
      <c r="N12" s="557">
        <v>69.726666666666659</v>
      </c>
      <c r="O12" s="557">
        <v>72.760683760683719</v>
      </c>
      <c r="P12" s="557">
        <v>73.986666666666679</v>
      </c>
      <c r="Q12" s="558">
        <v>72.36521739130437</v>
      </c>
      <c r="R12" s="557">
        <v>67.265193370165733</v>
      </c>
      <c r="S12" s="557">
        <v>67.385057471264417</v>
      </c>
      <c r="T12" s="557">
        <v>67.987878787878756</v>
      </c>
      <c r="U12" s="557">
        <v>67.206666666666678</v>
      </c>
      <c r="V12" s="557">
        <v>65.909638554216869</v>
      </c>
      <c r="W12" s="557">
        <v>66.034682080924895</v>
      </c>
      <c r="X12" s="557">
        <v>67.530303030303031</v>
      </c>
      <c r="Y12" s="557">
        <v>67.429906542056074</v>
      </c>
      <c r="Z12" s="557">
        <v>64.123893805309748</v>
      </c>
      <c r="AA12" s="557">
        <v>63.694915254237273</v>
      </c>
      <c r="AB12" s="557">
        <v>62.403846153846168</v>
      </c>
      <c r="AC12" s="557">
        <v>65.302013422818817</v>
      </c>
      <c r="AD12" s="557">
        <v>65.769230769230774</v>
      </c>
      <c r="AE12" s="557">
        <v>64.804054054054049</v>
      </c>
    </row>
    <row r="13" spans="1:31" s="125" customFormat="1" ht="12.75" customHeight="1">
      <c r="A13" s="124"/>
      <c r="B13" s="484" t="s">
        <v>6</v>
      </c>
      <c r="C13" s="542"/>
      <c r="D13" s="559">
        <v>80.223880597014926</v>
      </c>
      <c r="E13" s="559">
        <v>78.68217054263566</v>
      </c>
      <c r="F13" s="559">
        <v>77.459016393442624</v>
      </c>
      <c r="G13" s="559">
        <v>75.708502024291505</v>
      </c>
      <c r="H13" s="559">
        <v>78.8</v>
      </c>
      <c r="I13" s="559">
        <v>83.333333333333329</v>
      </c>
      <c r="J13" s="559">
        <v>79.60526315789474</v>
      </c>
      <c r="K13" s="559">
        <v>74.712643678160916</v>
      </c>
      <c r="L13" s="559">
        <v>92.857142857142861</v>
      </c>
      <c r="M13" s="559">
        <v>88.235294117647058</v>
      </c>
      <c r="N13" s="559">
        <v>89.830508474576277</v>
      </c>
      <c r="O13" s="559">
        <v>92.307692307692307</v>
      </c>
      <c r="P13" s="559">
        <v>92</v>
      </c>
      <c r="Q13" s="560">
        <v>92.608695652173907</v>
      </c>
      <c r="R13" s="559">
        <v>82.320441988950279</v>
      </c>
      <c r="S13" s="559">
        <v>85.632183908045974</v>
      </c>
      <c r="T13" s="559">
        <v>80</v>
      </c>
      <c r="U13" s="559">
        <v>80.666666666666671</v>
      </c>
      <c r="V13" s="559">
        <v>81.92771084337349</v>
      </c>
      <c r="W13" s="559">
        <v>86.705202312138724</v>
      </c>
      <c r="X13" s="559">
        <v>76.767676767676761</v>
      </c>
      <c r="Y13" s="559">
        <v>76.635514018691595</v>
      </c>
      <c r="Z13" s="556">
        <v>93.548387096774192</v>
      </c>
      <c r="AA13" s="556">
        <v>87.234042553191486</v>
      </c>
      <c r="AB13" s="556">
        <v>88.311688311688314</v>
      </c>
      <c r="AC13" s="556">
        <v>91.946308724832221</v>
      </c>
      <c r="AD13" s="556">
        <v>90.769230769230774</v>
      </c>
      <c r="AE13" s="556">
        <v>90.540540540540533</v>
      </c>
    </row>
    <row r="14" spans="1:31" s="125" customFormat="1" ht="12.75" customHeight="1">
      <c r="A14" s="124"/>
      <c r="B14" s="121" t="s">
        <v>1</v>
      </c>
      <c r="C14" s="124"/>
      <c r="D14" s="552">
        <v>13.216417910447765</v>
      </c>
      <c r="E14" s="552">
        <v>11.162790697674426</v>
      </c>
      <c r="F14" s="552">
        <v>9.6926229508196684</v>
      </c>
      <c r="G14" s="552">
        <v>11.82995951417004</v>
      </c>
      <c r="H14" s="552">
        <v>10.651999999999996</v>
      </c>
      <c r="I14" s="552">
        <v>9.7751937984496173</v>
      </c>
      <c r="J14" s="552">
        <v>9.3125</v>
      </c>
      <c r="K14" s="552">
        <v>12.178160919540231</v>
      </c>
      <c r="L14" s="552">
        <v>9.5852272727272751</v>
      </c>
      <c r="M14" s="552">
        <v>8.2969696969696969</v>
      </c>
      <c r="N14" s="552">
        <v>10.360000000000005</v>
      </c>
      <c r="O14" s="552">
        <v>9.2863247863247942</v>
      </c>
      <c r="P14" s="552">
        <v>9.4355555555555544</v>
      </c>
      <c r="Q14" s="553">
        <v>11.786956521739127</v>
      </c>
      <c r="R14" s="552">
        <v>13.707182320441984</v>
      </c>
      <c r="S14" s="552">
        <v>10.787356321839086</v>
      </c>
      <c r="T14" s="552">
        <v>9.1151515151515135</v>
      </c>
      <c r="U14" s="552">
        <v>11.526666666666664</v>
      </c>
      <c r="V14" s="552">
        <v>9.5120481927710809</v>
      </c>
      <c r="W14" s="552">
        <v>7.9306358381502875</v>
      </c>
      <c r="X14" s="552">
        <v>9.6111111111111107</v>
      </c>
      <c r="Y14" s="552">
        <v>9.4672897196261676</v>
      </c>
      <c r="Z14" s="556">
        <v>9.5044247787610647</v>
      </c>
      <c r="AA14" s="556">
        <v>9.1864406779661021</v>
      </c>
      <c r="AB14" s="556">
        <v>10.932692307692308</v>
      </c>
      <c r="AC14" s="556">
        <v>8.6912751677852356</v>
      </c>
      <c r="AD14" s="556">
        <v>8.5230769230769212</v>
      </c>
      <c r="AE14" s="556">
        <v>11.905405405405409</v>
      </c>
    </row>
    <row r="15" spans="1:31" s="125" customFormat="1" ht="12.75" customHeight="1">
      <c r="A15" s="124"/>
      <c r="B15" s="121" t="s">
        <v>94</v>
      </c>
      <c r="C15" s="121"/>
      <c r="D15" s="552"/>
      <c r="E15" s="552"/>
      <c r="F15" s="552"/>
      <c r="G15" s="552"/>
      <c r="H15" s="552"/>
      <c r="I15" s="552"/>
      <c r="J15" s="552"/>
      <c r="K15" s="552"/>
      <c r="L15" s="552"/>
      <c r="M15" s="552"/>
      <c r="N15" s="552"/>
      <c r="O15" s="552"/>
      <c r="P15" s="552"/>
      <c r="Q15" s="553"/>
      <c r="R15" s="552"/>
      <c r="S15" s="552"/>
      <c r="T15" s="552"/>
      <c r="U15" s="552"/>
      <c r="V15" s="552"/>
      <c r="W15" s="552"/>
      <c r="X15" s="552"/>
      <c r="Y15" s="552"/>
      <c r="Z15" s="556"/>
      <c r="AA15" s="556"/>
      <c r="AB15" s="556"/>
      <c r="AC15" s="556"/>
      <c r="AD15" s="556"/>
      <c r="AE15" s="556"/>
    </row>
    <row r="16" spans="1:31" s="125" customFormat="1" ht="12.75" customHeight="1">
      <c r="A16" s="124"/>
      <c r="B16" s="123" t="s">
        <v>85</v>
      </c>
      <c r="C16" s="123"/>
      <c r="D16" s="541" t="s">
        <v>25</v>
      </c>
      <c r="E16" s="541" t="s">
        <v>25</v>
      </c>
      <c r="F16" s="541" t="s">
        <v>25</v>
      </c>
      <c r="G16" s="541" t="s">
        <v>25</v>
      </c>
      <c r="H16" s="541" t="s">
        <v>25</v>
      </c>
      <c r="I16" s="541" t="s">
        <v>25</v>
      </c>
      <c r="J16" s="541" t="s">
        <v>25</v>
      </c>
      <c r="K16" s="541" t="s">
        <v>25</v>
      </c>
      <c r="L16" s="541" t="s">
        <v>25</v>
      </c>
      <c r="M16" s="541" t="s">
        <v>25</v>
      </c>
      <c r="N16" s="561">
        <v>66.666666666666671</v>
      </c>
      <c r="O16" s="561">
        <v>55.172413793103445</v>
      </c>
      <c r="P16" s="561">
        <v>54.54545454545454</v>
      </c>
      <c r="Q16" s="553">
        <v>41.17647058823529</v>
      </c>
      <c r="R16" s="541" t="s">
        <v>25</v>
      </c>
      <c r="S16" s="541" t="s">
        <v>25</v>
      </c>
      <c r="T16" s="541" t="s">
        <v>25</v>
      </c>
      <c r="U16" s="541" t="s">
        <v>25</v>
      </c>
      <c r="V16" s="541" t="s">
        <v>25</v>
      </c>
      <c r="W16" s="541" t="s">
        <v>25</v>
      </c>
      <c r="X16" s="541" t="s">
        <v>25</v>
      </c>
      <c r="Y16" s="541" t="s">
        <v>25</v>
      </c>
      <c r="Z16" s="541" t="s">
        <v>25</v>
      </c>
      <c r="AA16" s="541" t="s">
        <v>25</v>
      </c>
      <c r="AB16" s="561">
        <v>75</v>
      </c>
      <c r="AC16" s="561">
        <v>68.75</v>
      </c>
      <c r="AD16" s="561">
        <v>60</v>
      </c>
      <c r="AE16" s="561">
        <v>40</v>
      </c>
    </row>
    <row r="17" spans="1:31" s="125" customFormat="1" ht="12.75" customHeight="1">
      <c r="A17" s="124"/>
      <c r="B17" s="123" t="s">
        <v>86</v>
      </c>
      <c r="C17" s="123"/>
      <c r="D17" s="541" t="s">
        <v>25</v>
      </c>
      <c r="E17" s="541" t="s">
        <v>25</v>
      </c>
      <c r="F17" s="541" t="s">
        <v>25</v>
      </c>
      <c r="G17" s="541" t="s">
        <v>25</v>
      </c>
      <c r="H17" s="541" t="s">
        <v>25</v>
      </c>
      <c r="I17" s="541" t="s">
        <v>25</v>
      </c>
      <c r="J17" s="541" t="s">
        <v>25</v>
      </c>
      <c r="K17" s="541" t="s">
        <v>25</v>
      </c>
      <c r="L17" s="541" t="s">
        <v>25</v>
      </c>
      <c r="M17" s="541" t="s">
        <v>25</v>
      </c>
      <c r="N17" s="561">
        <v>33.333333333333336</v>
      </c>
      <c r="O17" s="561">
        <v>37.931034482758619</v>
      </c>
      <c r="P17" s="561">
        <v>31.818181818181817</v>
      </c>
      <c r="Q17" s="553">
        <v>38.235294117647058</v>
      </c>
      <c r="R17" s="541" t="s">
        <v>25</v>
      </c>
      <c r="S17" s="541" t="s">
        <v>25</v>
      </c>
      <c r="T17" s="541" t="s">
        <v>25</v>
      </c>
      <c r="U17" s="541" t="s">
        <v>25</v>
      </c>
      <c r="V17" s="541" t="s">
        <v>25</v>
      </c>
      <c r="W17" s="541" t="s">
        <v>25</v>
      </c>
      <c r="X17" s="541" t="s">
        <v>25</v>
      </c>
      <c r="Y17" s="541" t="s">
        <v>25</v>
      </c>
      <c r="Z17" s="541" t="s">
        <v>25</v>
      </c>
      <c r="AA17" s="541" t="s">
        <v>25</v>
      </c>
      <c r="AB17" s="561">
        <v>25</v>
      </c>
      <c r="AC17" s="561">
        <v>25</v>
      </c>
      <c r="AD17" s="561">
        <v>20</v>
      </c>
      <c r="AE17" s="561">
        <v>36</v>
      </c>
    </row>
    <row r="18" spans="1:31" s="125" customFormat="1" ht="12.75" customHeight="1">
      <c r="A18" s="124"/>
      <c r="B18" s="123" t="s">
        <v>87</v>
      </c>
      <c r="C18" s="123"/>
      <c r="D18" s="541" t="s">
        <v>25</v>
      </c>
      <c r="E18" s="541" t="s">
        <v>25</v>
      </c>
      <c r="F18" s="541" t="s">
        <v>25</v>
      </c>
      <c r="G18" s="541" t="s">
        <v>25</v>
      </c>
      <c r="H18" s="541" t="s">
        <v>25</v>
      </c>
      <c r="I18" s="541" t="s">
        <v>25</v>
      </c>
      <c r="J18" s="541" t="s">
        <v>25</v>
      </c>
      <c r="K18" s="541" t="s">
        <v>25</v>
      </c>
      <c r="L18" s="541" t="s">
        <v>25</v>
      </c>
      <c r="M18" s="541" t="s">
        <v>25</v>
      </c>
      <c r="N18" s="561">
        <v>0</v>
      </c>
      <c r="O18" s="561">
        <v>6.8965517241379306</v>
      </c>
      <c r="P18" s="561">
        <v>13.636363636363635</v>
      </c>
      <c r="Q18" s="553">
        <v>20.588235294117645</v>
      </c>
      <c r="R18" s="541" t="s">
        <v>25</v>
      </c>
      <c r="S18" s="541" t="s">
        <v>25</v>
      </c>
      <c r="T18" s="541" t="s">
        <v>25</v>
      </c>
      <c r="U18" s="541" t="s">
        <v>25</v>
      </c>
      <c r="V18" s="541" t="s">
        <v>25</v>
      </c>
      <c r="W18" s="541" t="s">
        <v>25</v>
      </c>
      <c r="X18" s="541" t="s">
        <v>25</v>
      </c>
      <c r="Y18" s="541" t="s">
        <v>25</v>
      </c>
      <c r="Z18" s="541" t="s">
        <v>25</v>
      </c>
      <c r="AA18" s="541" t="s">
        <v>25</v>
      </c>
      <c r="AB18" s="561">
        <v>0</v>
      </c>
      <c r="AC18" s="561">
        <v>6.25</v>
      </c>
      <c r="AD18" s="561">
        <v>20</v>
      </c>
      <c r="AE18" s="561">
        <v>24</v>
      </c>
    </row>
    <row r="19" spans="1:31" s="125" customFormat="1" ht="12.75" customHeight="1">
      <c r="A19" s="124"/>
      <c r="B19" s="123" t="s">
        <v>92</v>
      </c>
      <c r="C19" s="123"/>
      <c r="D19" s="541" t="s">
        <v>25</v>
      </c>
      <c r="E19" s="541" t="s">
        <v>25</v>
      </c>
      <c r="F19" s="541" t="s">
        <v>25</v>
      </c>
      <c r="G19" s="541" t="s">
        <v>25</v>
      </c>
      <c r="H19" s="541" t="s">
        <v>25</v>
      </c>
      <c r="I19" s="541" t="s">
        <v>25</v>
      </c>
      <c r="J19" s="541" t="s">
        <v>25</v>
      </c>
      <c r="K19" s="541" t="s">
        <v>25</v>
      </c>
      <c r="L19" s="541" t="s">
        <v>25</v>
      </c>
      <c r="M19" s="541" t="s">
        <v>25</v>
      </c>
      <c r="N19" s="561">
        <v>5.0847457627118642</v>
      </c>
      <c r="O19" s="561">
        <v>12.393162393162399</v>
      </c>
      <c r="P19" s="561">
        <v>9.7777777777777715</v>
      </c>
      <c r="Q19" s="553">
        <v>14.782608695652172</v>
      </c>
      <c r="R19" s="541" t="s">
        <v>25</v>
      </c>
      <c r="S19" s="541" t="s">
        <v>25</v>
      </c>
      <c r="T19" s="541" t="s">
        <v>25</v>
      </c>
      <c r="U19" s="541" t="s">
        <v>25</v>
      </c>
      <c r="V19" s="541" t="s">
        <v>25</v>
      </c>
      <c r="W19" s="541" t="s">
        <v>25</v>
      </c>
      <c r="X19" s="541" t="s">
        <v>25</v>
      </c>
      <c r="Y19" s="541" t="s">
        <v>25</v>
      </c>
      <c r="Z19" s="541" t="s">
        <v>25</v>
      </c>
      <c r="AA19" s="541" t="s">
        <v>25</v>
      </c>
      <c r="AB19" s="561">
        <v>5.1948051948051948</v>
      </c>
      <c r="AC19" s="561">
        <v>10.738255033557039</v>
      </c>
      <c r="AD19" s="561">
        <v>11.538461538461547</v>
      </c>
      <c r="AE19" s="561">
        <v>16.891891891891902</v>
      </c>
    </row>
    <row r="20" spans="1:31" s="125" customFormat="1" ht="12.75" customHeight="1">
      <c r="A20" s="124"/>
      <c r="B20" s="121" t="s">
        <v>73</v>
      </c>
      <c r="C20" s="124"/>
      <c r="D20" s="552">
        <v>16.417910447761194</v>
      </c>
      <c r="E20" s="552">
        <v>11.24031007751938</v>
      </c>
      <c r="F20" s="552">
        <v>13.934426229508198</v>
      </c>
      <c r="G20" s="552">
        <v>12.145748987854251</v>
      </c>
      <c r="H20" s="552">
        <v>14.8</v>
      </c>
      <c r="I20" s="552">
        <v>11.24031007751938</v>
      </c>
      <c r="J20" s="552">
        <v>10.526315789473685</v>
      </c>
      <c r="K20" s="552">
        <v>11.494252873563218</v>
      </c>
      <c r="L20" s="552">
        <v>13.571428571428571</v>
      </c>
      <c r="M20" s="552">
        <v>6.617647058823529</v>
      </c>
      <c r="N20" s="552">
        <v>10.169491525423728</v>
      </c>
      <c r="O20" s="552">
        <v>13.247863247863249</v>
      </c>
      <c r="P20" s="552">
        <v>10.222222222222223</v>
      </c>
      <c r="Q20" s="553">
        <v>9.5652173913043477</v>
      </c>
      <c r="R20" s="552">
        <v>9.94475138121547</v>
      </c>
      <c r="S20" s="552">
        <v>8.0459770114942533</v>
      </c>
      <c r="T20" s="552">
        <v>8.4848484848484844</v>
      </c>
      <c r="U20" s="552">
        <v>6</v>
      </c>
      <c r="V20" s="552">
        <v>9.0361445783132535</v>
      </c>
      <c r="W20" s="552">
        <v>3.4682080924855492</v>
      </c>
      <c r="X20" s="552">
        <v>4.5454545454545459</v>
      </c>
      <c r="Y20" s="552">
        <v>7.4766355140186915</v>
      </c>
      <c r="Z20" s="556">
        <v>11.827956989247312</v>
      </c>
      <c r="AA20" s="556">
        <v>3.1914893617021276</v>
      </c>
      <c r="AB20" s="556">
        <v>6.4935064935064934</v>
      </c>
      <c r="AC20" s="556">
        <v>6.7114093959731544</v>
      </c>
      <c r="AD20" s="556">
        <v>8.4615384615384617</v>
      </c>
      <c r="AE20" s="556">
        <v>4.7297297297297298</v>
      </c>
    </row>
    <row r="21" spans="1:31" s="125" customFormat="1" ht="12.75" customHeight="1">
      <c r="A21" s="124"/>
      <c r="B21" s="329" t="s">
        <v>74</v>
      </c>
      <c r="C21" s="538"/>
      <c r="D21" s="557">
        <v>14.17910447761194</v>
      </c>
      <c r="E21" s="557">
        <v>9.6899224806201545</v>
      </c>
      <c r="F21" s="557">
        <v>12.295081967213115</v>
      </c>
      <c r="G21" s="557">
        <v>8.9430894308943092</v>
      </c>
      <c r="H21" s="552">
        <v>11.6</v>
      </c>
      <c r="I21" s="552">
        <v>8.9147286821705425</v>
      </c>
      <c r="J21" s="552">
        <v>9.5394736842105257</v>
      </c>
      <c r="K21" s="552">
        <v>6.8965517241379306</v>
      </c>
      <c r="L21" s="552">
        <v>11.428571428571429</v>
      </c>
      <c r="M21" s="552">
        <v>5.882352941176471</v>
      </c>
      <c r="N21" s="552">
        <v>8.4745762711864412</v>
      </c>
      <c r="O21" s="552">
        <v>13.247863247863249</v>
      </c>
      <c r="P21" s="552">
        <v>9.7777777777777786</v>
      </c>
      <c r="Q21" s="553">
        <v>8.695652173913043</v>
      </c>
      <c r="R21" s="552">
        <v>8.2872928176795586</v>
      </c>
      <c r="S21" s="552">
        <v>6.8965517241379306</v>
      </c>
      <c r="T21" s="552">
        <v>7.8787878787878789</v>
      </c>
      <c r="U21" s="552">
        <v>4</v>
      </c>
      <c r="V21" s="552">
        <v>8.4337349397590362</v>
      </c>
      <c r="W21" s="552">
        <v>3.4682080924855492</v>
      </c>
      <c r="X21" s="552">
        <v>3.5353535353535355</v>
      </c>
      <c r="Y21" s="557">
        <v>5.6074766355140184</v>
      </c>
      <c r="Z21" s="552">
        <v>10.75268817204301</v>
      </c>
      <c r="AA21" s="552">
        <v>2.1276595744680851</v>
      </c>
      <c r="AB21" s="552">
        <v>3.8961038961038961</v>
      </c>
      <c r="AC21" s="552">
        <v>6.7114093959731544</v>
      </c>
      <c r="AD21" s="552">
        <v>7.6923076923076925</v>
      </c>
      <c r="AE21" s="552">
        <v>4.7297297297297298</v>
      </c>
    </row>
    <row r="22" spans="1:31" s="125" customFormat="1" ht="12.75" customHeight="1">
      <c r="A22" s="124"/>
      <c r="B22" s="484" t="s">
        <v>24</v>
      </c>
      <c r="C22" s="542"/>
      <c r="D22" s="559">
        <v>78.731343283582092</v>
      </c>
      <c r="E22" s="559">
        <v>79.069767441860463</v>
      </c>
      <c r="F22" s="559">
        <v>81.967213114754102</v>
      </c>
      <c r="G22" s="559">
        <v>75.303643724696357</v>
      </c>
      <c r="H22" s="559">
        <v>81.599999999999994</v>
      </c>
      <c r="I22" s="559">
        <v>87.596899224806208</v>
      </c>
      <c r="J22" s="559">
        <v>82.236842105263165</v>
      </c>
      <c r="K22" s="559">
        <v>70.689655172413794</v>
      </c>
      <c r="L22" s="559">
        <v>24.285714285714285</v>
      </c>
      <c r="M22" s="559">
        <v>36.029411764705884</v>
      </c>
      <c r="N22" s="559">
        <v>33.898305084745765</v>
      </c>
      <c r="O22" s="559">
        <v>33.333333333333329</v>
      </c>
      <c r="P22" s="559">
        <v>33.783783783783782</v>
      </c>
      <c r="Q22" s="560">
        <v>43.913043478260875</v>
      </c>
      <c r="R22" s="559">
        <v>80.662983425414367</v>
      </c>
      <c r="S22" s="559">
        <v>79.310344827586206</v>
      </c>
      <c r="T22" s="559">
        <v>80.606060606060609</v>
      </c>
      <c r="U22" s="559">
        <v>80.666666666666671</v>
      </c>
      <c r="V22" s="559">
        <v>82.53012048192771</v>
      </c>
      <c r="W22" s="559">
        <v>86.127167630057798</v>
      </c>
      <c r="X22" s="559">
        <v>78.282828282828277</v>
      </c>
      <c r="Y22" s="552">
        <v>71</v>
      </c>
      <c r="Z22" s="559">
        <v>27.956989247311828</v>
      </c>
      <c r="AA22" s="559">
        <v>36.170212765957444</v>
      </c>
      <c r="AB22" s="559">
        <v>28.571428571428573</v>
      </c>
      <c r="AC22" s="559">
        <v>28.859060402684566</v>
      </c>
      <c r="AD22" s="559">
        <v>30.46875</v>
      </c>
      <c r="AE22" s="559">
        <v>39.189189189189186</v>
      </c>
    </row>
    <row r="23" spans="1:31" s="125" customFormat="1" ht="12.75" customHeight="1">
      <c r="A23" s="124"/>
      <c r="B23" s="121" t="s">
        <v>7</v>
      </c>
      <c r="C23" s="124"/>
      <c r="D23" s="552">
        <v>47.388059701492537</v>
      </c>
      <c r="E23" s="552">
        <v>44.961240310077521</v>
      </c>
      <c r="F23" s="552">
        <v>42.622950819672134</v>
      </c>
      <c r="G23" s="552">
        <v>42.914979757085021</v>
      </c>
      <c r="H23" s="552">
        <v>38.4</v>
      </c>
      <c r="I23" s="552">
        <v>35.65891472868217</v>
      </c>
      <c r="J23" s="552">
        <v>31.578947368421051</v>
      </c>
      <c r="K23" s="552">
        <v>20.689655172413794</v>
      </c>
      <c r="L23" s="552">
        <v>25</v>
      </c>
      <c r="M23" s="552">
        <v>19.852941176470587</v>
      </c>
      <c r="N23" s="552">
        <v>27.118644067796609</v>
      </c>
      <c r="O23" s="552">
        <v>19.230769230769234</v>
      </c>
      <c r="P23" s="552">
        <v>18.018018018018019</v>
      </c>
      <c r="Q23" s="553">
        <v>14.782608695652174</v>
      </c>
      <c r="R23" s="552">
        <v>62.430939226519335</v>
      </c>
      <c r="S23" s="552">
        <v>56.896551724137929</v>
      </c>
      <c r="T23" s="552">
        <v>52.727272727272727</v>
      </c>
      <c r="U23" s="552">
        <v>56</v>
      </c>
      <c r="V23" s="552">
        <v>46.987951807228917</v>
      </c>
      <c r="W23" s="552">
        <v>41.618497109826592</v>
      </c>
      <c r="X23" s="556">
        <v>43.434343434343432</v>
      </c>
      <c r="Y23" s="556">
        <v>26.168224299065422</v>
      </c>
      <c r="Z23" s="552">
        <v>32.258064516129032</v>
      </c>
      <c r="AA23" s="552">
        <v>27.659574468085108</v>
      </c>
      <c r="AB23" s="552">
        <v>38.961038961038959</v>
      </c>
      <c r="AC23" s="552">
        <v>26.845637583892618</v>
      </c>
      <c r="AD23" s="552">
        <v>21.09375</v>
      </c>
      <c r="AE23" s="552">
        <v>19.594594594594593</v>
      </c>
    </row>
    <row r="24" spans="1:31" s="125" customFormat="1" ht="12.75" customHeight="1">
      <c r="A24" s="124"/>
      <c r="B24" s="121" t="s">
        <v>8</v>
      </c>
      <c r="C24" s="124"/>
      <c r="D24" s="552">
        <v>41.044776119402982</v>
      </c>
      <c r="E24" s="552">
        <v>36.821705426356587</v>
      </c>
      <c r="F24" s="552">
        <v>21.721311475409838</v>
      </c>
      <c r="G24" s="552">
        <v>33.603238866396758</v>
      </c>
      <c r="H24" s="552">
        <v>30.4</v>
      </c>
      <c r="I24" s="552">
        <v>24.031007751937985</v>
      </c>
      <c r="J24" s="552">
        <v>24.671052631578949</v>
      </c>
      <c r="K24" s="552">
        <v>25.287356321839081</v>
      </c>
      <c r="L24" s="552">
        <v>9.2857142857142865</v>
      </c>
      <c r="M24" s="552">
        <v>5.1470588235294121</v>
      </c>
      <c r="N24" s="552">
        <v>4.2372881355932206</v>
      </c>
      <c r="O24" s="552">
        <v>5.5555555555555554</v>
      </c>
      <c r="P24" s="552">
        <v>4.5045045045045047</v>
      </c>
      <c r="Q24" s="553">
        <v>6.5217391304347823</v>
      </c>
      <c r="R24" s="552">
        <v>55.80110497237569</v>
      </c>
      <c r="S24" s="552">
        <v>48.850574712643677</v>
      </c>
      <c r="T24" s="552">
        <v>29.696969696969695</v>
      </c>
      <c r="U24" s="552">
        <v>46.666666666666664</v>
      </c>
      <c r="V24" s="552">
        <v>41.566265060240966</v>
      </c>
      <c r="W24" s="552">
        <v>28.901734104046241</v>
      </c>
      <c r="X24" s="552">
        <v>34.848484848484851</v>
      </c>
      <c r="Y24" s="552">
        <v>35.514018691588788</v>
      </c>
      <c r="Z24" s="552">
        <v>9.67741935483871</v>
      </c>
      <c r="AA24" s="552">
        <v>6.3829787234042552</v>
      </c>
      <c r="AB24" s="552">
        <v>3.8961038961038961</v>
      </c>
      <c r="AC24" s="552">
        <v>7.3825503355704702</v>
      </c>
      <c r="AD24" s="552">
        <v>5.46875</v>
      </c>
      <c r="AE24" s="552">
        <v>8.7837837837837842</v>
      </c>
    </row>
    <row r="25" spans="1:31" s="125" customFormat="1" ht="12.75" customHeight="1">
      <c r="A25" s="124"/>
      <c r="B25" s="329" t="s">
        <v>9</v>
      </c>
      <c r="C25" s="538"/>
      <c r="D25" s="557">
        <v>4.1044776119402986</v>
      </c>
      <c r="E25" s="557">
        <v>15.503875968992247</v>
      </c>
      <c r="F25" s="557">
        <v>34.016393442622949</v>
      </c>
      <c r="G25" s="557">
        <v>24.291497975708502</v>
      </c>
      <c r="H25" s="557">
        <v>32.799999999999997</v>
      </c>
      <c r="I25" s="557">
        <v>46.899224806201552</v>
      </c>
      <c r="J25" s="557">
        <v>45.065789473684212</v>
      </c>
      <c r="K25" s="557">
        <v>40.229885057471265</v>
      </c>
      <c r="L25" s="557">
        <v>40.174672489082965</v>
      </c>
      <c r="M25" s="557">
        <v>19.921875</v>
      </c>
      <c r="N25" s="557">
        <v>11.827956989247312</v>
      </c>
      <c r="O25" s="557">
        <v>19.658119658119659</v>
      </c>
      <c r="P25" s="557">
        <v>23.873873873873876</v>
      </c>
      <c r="Q25" s="558">
        <v>33.913043478260867</v>
      </c>
      <c r="R25" s="557">
        <v>4.972375690607735</v>
      </c>
      <c r="S25" s="557">
        <v>16.091954022988507</v>
      </c>
      <c r="T25" s="557">
        <v>34.545454545454547</v>
      </c>
      <c r="U25" s="557">
        <v>28</v>
      </c>
      <c r="V25" s="557">
        <v>37.349397590361448</v>
      </c>
      <c r="W25" s="557">
        <v>52.601156069364158</v>
      </c>
      <c r="X25" s="557">
        <v>48.98989898989899</v>
      </c>
      <c r="Y25" s="557">
        <v>45.794392523364486</v>
      </c>
      <c r="Z25" s="557">
        <v>43.421052631578952</v>
      </c>
      <c r="AA25" s="557">
        <v>23.391812865497073</v>
      </c>
      <c r="AB25" s="557">
        <v>16.949152542372879</v>
      </c>
      <c r="AC25" s="557">
        <v>22.14765100671141</v>
      </c>
      <c r="AD25" s="557">
        <v>26.5625</v>
      </c>
      <c r="AE25" s="557">
        <v>36.486486486486484</v>
      </c>
    </row>
    <row r="26" spans="1:31" s="125" customFormat="1" ht="12.75" customHeight="1">
      <c r="A26" s="124"/>
      <c r="B26" s="484" t="s">
        <v>68</v>
      </c>
      <c r="C26" s="124"/>
      <c r="D26" s="552">
        <v>0</v>
      </c>
      <c r="E26" s="552">
        <v>1.9379844961240309</v>
      </c>
      <c r="F26" s="552">
        <v>2.459016393442623</v>
      </c>
      <c r="G26" s="552">
        <v>2.834008097165992</v>
      </c>
      <c r="H26" s="552">
        <v>2</v>
      </c>
      <c r="I26" s="552">
        <v>4.2635658914728678</v>
      </c>
      <c r="J26" s="552">
        <v>3.2894736842105261</v>
      </c>
      <c r="K26" s="552">
        <v>5.1724137931034484</v>
      </c>
      <c r="L26" s="552">
        <v>5</v>
      </c>
      <c r="M26" s="552">
        <v>4.4117647058823533</v>
      </c>
      <c r="N26" s="552">
        <v>2.5423728813559321</v>
      </c>
      <c r="O26" s="552">
        <v>5.1282051282051277</v>
      </c>
      <c r="P26" s="552">
        <v>2.7027027027027026</v>
      </c>
      <c r="Q26" s="553">
        <v>4.3478260869565215</v>
      </c>
      <c r="R26" s="552">
        <v>0</v>
      </c>
      <c r="S26" s="552">
        <v>2.8735632183908044</v>
      </c>
      <c r="T26" s="552">
        <v>3.0303030303030303</v>
      </c>
      <c r="U26" s="552">
        <v>4.666666666666667</v>
      </c>
      <c r="V26" s="552">
        <v>3.0120481927710845</v>
      </c>
      <c r="W26" s="552">
        <v>5.202312138728324</v>
      </c>
      <c r="X26" s="552">
        <v>3.0303030303030303</v>
      </c>
      <c r="Y26" s="552">
        <v>5.6074766355140184</v>
      </c>
      <c r="Z26" s="552">
        <v>7.5268817204301079</v>
      </c>
      <c r="AA26" s="552">
        <v>4.2553191489361701</v>
      </c>
      <c r="AB26" s="552">
        <v>0</v>
      </c>
      <c r="AC26" s="552">
        <v>6.7114093959731544</v>
      </c>
      <c r="AD26" s="552">
        <v>2.34375</v>
      </c>
      <c r="AE26" s="552">
        <v>4.7297297297297298</v>
      </c>
    </row>
    <row r="27" spans="1:31" s="125" customFormat="1" ht="12.75" customHeight="1">
      <c r="A27" s="124"/>
      <c r="B27" s="110" t="s">
        <v>29</v>
      </c>
      <c r="C27" s="124"/>
      <c r="D27" s="552">
        <v>0</v>
      </c>
      <c r="E27" s="552">
        <v>0</v>
      </c>
      <c r="F27" s="552">
        <v>0</v>
      </c>
      <c r="G27" s="552">
        <v>0.40485829959514169</v>
      </c>
      <c r="H27" s="552">
        <v>2.8</v>
      </c>
      <c r="I27" s="552">
        <v>1.5503875968992249</v>
      </c>
      <c r="J27" s="552">
        <v>1.9736842105263157</v>
      </c>
      <c r="K27" s="552">
        <v>4.5977011494252871</v>
      </c>
      <c r="L27" s="552">
        <v>2.8571428571428572</v>
      </c>
      <c r="M27" s="552">
        <v>1.4705882352941178</v>
      </c>
      <c r="N27" s="552">
        <v>2.5423728813559321</v>
      </c>
      <c r="O27" s="552">
        <v>2.9914529914529915</v>
      </c>
      <c r="P27" s="552">
        <v>2.7027027027027026</v>
      </c>
      <c r="Q27" s="553">
        <v>3.4782608695652173</v>
      </c>
      <c r="R27" s="552">
        <v>0</v>
      </c>
      <c r="S27" s="552">
        <v>0</v>
      </c>
      <c r="T27" s="552">
        <v>0</v>
      </c>
      <c r="U27" s="552">
        <v>0.66666666666666663</v>
      </c>
      <c r="V27" s="552">
        <v>3.0120481927710845</v>
      </c>
      <c r="W27" s="552">
        <v>1.7341040462427746</v>
      </c>
      <c r="X27" s="552">
        <v>3.0303030303030303</v>
      </c>
      <c r="Y27" s="552">
        <v>6.5420560747663554</v>
      </c>
      <c r="Z27" s="552">
        <v>3.225806451612903</v>
      </c>
      <c r="AA27" s="552">
        <v>2.1276595744680851</v>
      </c>
      <c r="AB27" s="552">
        <v>1.2987012987012987</v>
      </c>
      <c r="AC27" s="552">
        <v>4.0268456375838921</v>
      </c>
      <c r="AD27" s="552">
        <v>3.125</v>
      </c>
      <c r="AE27" s="552">
        <v>4.7297297297297298</v>
      </c>
    </row>
    <row r="28" spans="1:31" s="125" customFormat="1" ht="12.75" customHeight="1">
      <c r="A28" s="124"/>
      <c r="B28" s="122" t="s">
        <v>101</v>
      </c>
      <c r="C28" s="538"/>
      <c r="D28" s="557">
        <v>0</v>
      </c>
      <c r="E28" s="557">
        <v>1.9379844961240309</v>
      </c>
      <c r="F28" s="557">
        <v>2.459016393442623</v>
      </c>
      <c r="G28" s="557">
        <v>2.834008097165992</v>
      </c>
      <c r="H28" s="557">
        <v>4</v>
      </c>
      <c r="I28" s="557">
        <v>4.2635658914728678</v>
      </c>
      <c r="J28" s="557">
        <v>4.6052631578947372</v>
      </c>
      <c r="K28" s="557">
        <v>8.6206896551724146</v>
      </c>
      <c r="L28" s="557">
        <v>7.1428571428571432</v>
      </c>
      <c r="M28" s="557">
        <v>5.882352941176471</v>
      </c>
      <c r="N28" s="557">
        <v>4.2372881355932206</v>
      </c>
      <c r="O28" s="557">
        <v>7.2649572649572658</v>
      </c>
      <c r="P28" s="557">
        <v>5.8558558558558556</v>
      </c>
      <c r="Q28" s="558">
        <v>12.173913043478262</v>
      </c>
      <c r="R28" s="557">
        <v>0</v>
      </c>
      <c r="S28" s="557">
        <v>2.8735632183908044</v>
      </c>
      <c r="T28" s="557">
        <v>3.0303030303030303</v>
      </c>
      <c r="U28" s="557">
        <v>4.666666666666667</v>
      </c>
      <c r="V28" s="557">
        <v>4.8192771084337354</v>
      </c>
      <c r="W28" s="557">
        <v>5.202312138728324</v>
      </c>
      <c r="X28" s="557">
        <v>5.0505050505050502</v>
      </c>
      <c r="Y28" s="557">
        <v>10.280373831775702</v>
      </c>
      <c r="Z28" s="557">
        <v>9.67741935483871</v>
      </c>
      <c r="AA28" s="557">
        <v>6.3829787234042552</v>
      </c>
      <c r="AB28" s="557">
        <v>1.2987012987012987</v>
      </c>
      <c r="AC28" s="557">
        <v>10.067114093959731</v>
      </c>
      <c r="AD28" s="557">
        <v>7.03125</v>
      </c>
      <c r="AE28" s="557">
        <v>14.189189189189189</v>
      </c>
    </row>
    <row r="29" spans="1:31" s="125" customFormat="1" ht="12.75" customHeight="1">
      <c r="A29" s="124"/>
      <c r="B29" s="543" t="s">
        <v>31</v>
      </c>
      <c r="C29" s="124"/>
      <c r="D29" s="552">
        <v>0</v>
      </c>
      <c r="E29" s="552">
        <v>0</v>
      </c>
      <c r="F29" s="552">
        <v>0</v>
      </c>
      <c r="G29" s="552">
        <v>0</v>
      </c>
      <c r="H29" s="552">
        <v>0</v>
      </c>
      <c r="I29" s="552">
        <v>0</v>
      </c>
      <c r="J29" s="559">
        <v>0.32894736842105299</v>
      </c>
      <c r="K29" s="559">
        <v>0.57471264367816088</v>
      </c>
      <c r="L29" s="552">
        <v>0</v>
      </c>
      <c r="M29" s="552">
        <v>0</v>
      </c>
      <c r="N29" s="552">
        <v>0</v>
      </c>
      <c r="O29" s="552">
        <v>0</v>
      </c>
      <c r="P29" s="552">
        <v>0</v>
      </c>
      <c r="Q29" s="553">
        <v>0.43478260869565216</v>
      </c>
      <c r="R29" s="552">
        <v>0</v>
      </c>
      <c r="S29" s="552">
        <v>0</v>
      </c>
      <c r="T29" s="552">
        <v>0</v>
      </c>
      <c r="U29" s="552">
        <v>0</v>
      </c>
      <c r="V29" s="552">
        <v>0</v>
      </c>
      <c r="W29" s="552">
        <v>0</v>
      </c>
      <c r="X29" s="552">
        <v>0.50505050505050508</v>
      </c>
      <c r="Y29" s="552">
        <v>0.93457943925233644</v>
      </c>
      <c r="Z29" s="552">
        <v>0</v>
      </c>
      <c r="AA29" s="552">
        <v>0</v>
      </c>
      <c r="AB29" s="552">
        <v>0</v>
      </c>
      <c r="AC29" s="552">
        <v>0</v>
      </c>
      <c r="AD29" s="552">
        <v>0</v>
      </c>
      <c r="AE29" s="552">
        <v>0.67567567567567566</v>
      </c>
    </row>
    <row r="30" spans="1:31" s="125" customFormat="1" ht="12.75" customHeight="1">
      <c r="A30" s="124"/>
      <c r="B30" s="110" t="s">
        <v>91</v>
      </c>
      <c r="C30" s="124"/>
      <c r="D30" s="541" t="s">
        <v>25</v>
      </c>
      <c r="E30" s="541" t="s">
        <v>25</v>
      </c>
      <c r="F30" s="541" t="s">
        <v>25</v>
      </c>
      <c r="G30" s="541" t="s">
        <v>25</v>
      </c>
      <c r="H30" s="541" t="s">
        <v>25</v>
      </c>
      <c r="I30" s="541" t="s">
        <v>25</v>
      </c>
      <c r="J30" s="541" t="s">
        <v>25</v>
      </c>
      <c r="K30" s="541" t="s">
        <v>25</v>
      </c>
      <c r="L30" s="552">
        <v>3.5714285714285716</v>
      </c>
      <c r="M30" s="552">
        <v>1.4705882352941178</v>
      </c>
      <c r="N30" s="552">
        <v>0</v>
      </c>
      <c r="O30" s="552">
        <v>1.2820512820512819</v>
      </c>
      <c r="P30" s="552">
        <v>1.3513513513513513</v>
      </c>
      <c r="Q30" s="553">
        <v>5.6521739130434785</v>
      </c>
      <c r="R30" s="541" t="s">
        <v>25</v>
      </c>
      <c r="S30" s="541" t="s">
        <v>25</v>
      </c>
      <c r="T30" s="541" t="s">
        <v>25</v>
      </c>
      <c r="U30" s="541" t="s">
        <v>25</v>
      </c>
      <c r="V30" s="541" t="s">
        <v>25</v>
      </c>
      <c r="W30" s="541" t="s">
        <v>25</v>
      </c>
      <c r="X30" s="541" t="s">
        <v>25</v>
      </c>
      <c r="Y30" s="541" t="s">
        <v>25</v>
      </c>
      <c r="Z30" s="552">
        <v>4.301075268817204</v>
      </c>
      <c r="AA30" s="552">
        <v>2.1276595744680851</v>
      </c>
      <c r="AB30" s="552">
        <v>0</v>
      </c>
      <c r="AC30" s="552">
        <v>2.0134228187919461</v>
      </c>
      <c r="AD30" s="552">
        <v>2.34375</v>
      </c>
      <c r="AE30" s="552">
        <v>6.756756756756757</v>
      </c>
    </row>
    <row r="31" spans="1:31" s="125" customFormat="1" ht="12.75" customHeight="1">
      <c r="A31" s="124"/>
      <c r="B31" s="121" t="s">
        <v>4</v>
      </c>
      <c r="C31" s="124"/>
      <c r="D31" s="552">
        <v>1.4925373134328359</v>
      </c>
      <c r="E31" s="552">
        <v>1.5503875968992249</v>
      </c>
      <c r="F31" s="552">
        <v>4.5081967213114753</v>
      </c>
      <c r="G31" s="552">
        <v>3.2388663967611335</v>
      </c>
      <c r="H31" s="552">
        <v>2</v>
      </c>
      <c r="I31" s="552">
        <v>5.8139534883720927</v>
      </c>
      <c r="J31" s="552">
        <v>6.9078947368421053</v>
      </c>
      <c r="K31" s="552">
        <v>9.1954022988505741</v>
      </c>
      <c r="L31" s="552">
        <v>6.4285714285714288</v>
      </c>
      <c r="M31" s="552">
        <v>5.1470588235294121</v>
      </c>
      <c r="N31" s="552">
        <v>3.3898305084745761</v>
      </c>
      <c r="O31" s="552">
        <v>3.4188034188034191</v>
      </c>
      <c r="P31" s="552">
        <v>3.6036036036036037</v>
      </c>
      <c r="Q31" s="553">
        <v>4.3478260869565215</v>
      </c>
      <c r="R31" s="552">
        <v>2.2099447513812156</v>
      </c>
      <c r="S31" s="552">
        <v>2.2988505747126435</v>
      </c>
      <c r="T31" s="552">
        <v>6.0606060606060606</v>
      </c>
      <c r="U31" s="552">
        <v>4</v>
      </c>
      <c r="V31" s="552">
        <v>2.4096385542168677</v>
      </c>
      <c r="W31" s="552">
        <v>8.6705202312138727</v>
      </c>
      <c r="X31" s="552">
        <v>10.606060606060606</v>
      </c>
      <c r="Y31" s="552">
        <v>13.084112149532711</v>
      </c>
      <c r="Z31" s="552">
        <v>8.6021505376344081</v>
      </c>
      <c r="AA31" s="552">
        <v>5.3191489361702127</v>
      </c>
      <c r="AB31" s="552">
        <v>5.1948051948051948</v>
      </c>
      <c r="AC31" s="552">
        <v>5.3691275167785237</v>
      </c>
      <c r="AD31" s="552">
        <v>5.46875</v>
      </c>
      <c r="AE31" s="552">
        <v>5.4054054054054053</v>
      </c>
    </row>
    <row r="32" spans="1:31" s="125" customFormat="1" ht="12.75" customHeight="1">
      <c r="A32" s="124"/>
      <c r="B32" s="528" t="s">
        <v>32</v>
      </c>
      <c r="C32" s="124"/>
      <c r="D32" s="552">
        <v>1.4925373134328359</v>
      </c>
      <c r="E32" s="552">
        <v>3.4883720930232558</v>
      </c>
      <c r="F32" s="552">
        <v>6.557377049180328</v>
      </c>
      <c r="G32" s="552">
        <v>4.8582995951417001</v>
      </c>
      <c r="H32" s="552">
        <v>4.8</v>
      </c>
      <c r="I32" s="552">
        <v>8.9147286821705425</v>
      </c>
      <c r="J32" s="552">
        <v>10.855263157894736</v>
      </c>
      <c r="K32" s="552">
        <v>17.241379310344829</v>
      </c>
      <c r="L32" s="552">
        <v>12.857142857142858</v>
      </c>
      <c r="M32" s="552">
        <v>11.764705882352942</v>
      </c>
      <c r="N32" s="552">
        <v>6.7796610169491522</v>
      </c>
      <c r="O32" s="552">
        <v>8.9743589743589745</v>
      </c>
      <c r="P32" s="552">
        <v>9.0090090090090094</v>
      </c>
      <c r="Q32" s="553">
        <v>15.65217391304348</v>
      </c>
      <c r="R32" s="552">
        <v>2.2099447513812156</v>
      </c>
      <c r="S32" s="552">
        <v>5.1724137931034484</v>
      </c>
      <c r="T32" s="552">
        <v>8.4848484848484844</v>
      </c>
      <c r="U32" s="552">
        <v>6.666666666666667</v>
      </c>
      <c r="V32" s="552">
        <v>5.4216867469879517</v>
      </c>
      <c r="W32" s="552">
        <v>12.138728323699421</v>
      </c>
      <c r="X32" s="552">
        <v>14.646464646464647</v>
      </c>
      <c r="Y32" s="552">
        <v>22.429906542056074</v>
      </c>
      <c r="Z32" s="552">
        <v>17.204301075268816</v>
      </c>
      <c r="AA32" s="552">
        <v>12.76595744680851</v>
      </c>
      <c r="AB32" s="552">
        <v>5.1948051948051948</v>
      </c>
      <c r="AC32" s="552">
        <v>12.751677852348994</v>
      </c>
      <c r="AD32" s="552">
        <v>11.71875</v>
      </c>
      <c r="AE32" s="552">
        <v>19.594594594594593</v>
      </c>
    </row>
    <row r="33" spans="1:31" s="125" customFormat="1" ht="12.75" customHeight="1">
      <c r="A33" s="124"/>
      <c r="B33" s="484" t="s">
        <v>82</v>
      </c>
      <c r="C33" s="542"/>
      <c r="D33" s="559">
        <v>9.8214285714285712</v>
      </c>
      <c r="E33" s="559">
        <v>4.3668122270742362</v>
      </c>
      <c r="F33" s="559">
        <v>6.666666666666667</v>
      </c>
      <c r="G33" s="559">
        <v>7.8341013824884795</v>
      </c>
      <c r="H33" s="559">
        <v>7.981220657276995</v>
      </c>
      <c r="I33" s="559">
        <v>8.2969432314410483</v>
      </c>
      <c r="J33" s="559">
        <v>13.970588235294118</v>
      </c>
      <c r="K33" s="559">
        <v>10.38961038961039</v>
      </c>
      <c r="L33" s="559">
        <v>12.857142857142858</v>
      </c>
      <c r="M33" s="559">
        <v>12.5</v>
      </c>
      <c r="N33" s="559">
        <v>8.4745762711864412</v>
      </c>
      <c r="O33" s="559">
        <v>7.389162561576355</v>
      </c>
      <c r="P33" s="559">
        <v>15.075376884422109</v>
      </c>
      <c r="Q33" s="560">
        <v>10.576923076923077</v>
      </c>
      <c r="R33" s="559">
        <v>9.2024539877300615</v>
      </c>
      <c r="S33" s="559">
        <v>2.5</v>
      </c>
      <c r="T33" s="559">
        <v>5.298013245033113</v>
      </c>
      <c r="U33" s="559">
        <v>7.8014184397163122</v>
      </c>
      <c r="V33" s="559">
        <v>8.6092715231788084</v>
      </c>
      <c r="W33" s="559">
        <v>8.3832335329341312</v>
      </c>
      <c r="X33" s="559">
        <v>16.93121693121693</v>
      </c>
      <c r="Y33" s="559">
        <v>10.309278350515465</v>
      </c>
      <c r="Z33" s="559">
        <v>16.129032258064516</v>
      </c>
      <c r="AA33" s="559">
        <v>12.76595744680851</v>
      </c>
      <c r="AB33" s="559">
        <v>6.4935064935064934</v>
      </c>
      <c r="AC33" s="559">
        <v>8.6330935251798557</v>
      </c>
      <c r="AD33" s="559">
        <v>16.239316239316238</v>
      </c>
      <c r="AE33" s="559">
        <v>10.638297872340425</v>
      </c>
    </row>
    <row r="34" spans="1:31" s="125" customFormat="1" ht="13.5">
      <c r="A34" s="124"/>
      <c r="B34" s="329" t="s">
        <v>83</v>
      </c>
      <c r="C34" s="538"/>
      <c r="D34" s="557">
        <v>0.8928571428571429</v>
      </c>
      <c r="E34" s="557">
        <v>0</v>
      </c>
      <c r="F34" s="557">
        <v>1.4285714285714286</v>
      </c>
      <c r="G34" s="557">
        <v>0.92165898617511521</v>
      </c>
      <c r="H34" s="557">
        <v>0</v>
      </c>
      <c r="I34" s="557">
        <v>1.7467248908296944</v>
      </c>
      <c r="J34" s="557">
        <v>4.4117647058823533</v>
      </c>
      <c r="K34" s="557">
        <v>2.5974025974025974</v>
      </c>
      <c r="L34" s="557">
        <v>1.4285714285714286</v>
      </c>
      <c r="M34" s="557">
        <v>2.9411764705882355</v>
      </c>
      <c r="N34" s="557">
        <v>1.6949152542372881</v>
      </c>
      <c r="O34" s="557">
        <v>1.4778325123152709</v>
      </c>
      <c r="P34" s="557">
        <v>2.0100502512562812</v>
      </c>
      <c r="Q34" s="558">
        <v>0.96153846153846156</v>
      </c>
      <c r="R34" s="557">
        <v>1.1049723756906078</v>
      </c>
      <c r="S34" s="557">
        <v>0</v>
      </c>
      <c r="T34" s="557">
        <v>1.2121212121212122</v>
      </c>
      <c r="U34" s="557">
        <v>0.66666666666666663</v>
      </c>
      <c r="V34" s="557">
        <v>0</v>
      </c>
      <c r="W34" s="557">
        <v>2.3952095808383231</v>
      </c>
      <c r="X34" s="557">
        <v>6.3492063492063489</v>
      </c>
      <c r="Y34" s="557">
        <v>4.0404040404040407</v>
      </c>
      <c r="Z34" s="557">
        <v>2.150537634408602</v>
      </c>
      <c r="AA34" s="557">
        <v>3.1914893617021276</v>
      </c>
      <c r="AB34" s="557">
        <v>1.2987012987012987</v>
      </c>
      <c r="AC34" s="557">
        <v>2.1582733812949639</v>
      </c>
      <c r="AD34" s="557">
        <v>2.5641025641025639</v>
      </c>
      <c r="AE34" s="557">
        <v>1.4184397163120568</v>
      </c>
    </row>
    <row r="35" spans="1:31" s="125" customFormat="1" ht="13.5">
      <c r="A35" s="124"/>
      <c r="B35" s="121" t="s">
        <v>81</v>
      </c>
      <c r="C35" s="544"/>
      <c r="D35" s="552">
        <v>4.1044776119402986</v>
      </c>
      <c r="E35" s="552">
        <v>9.6899224806201545</v>
      </c>
      <c r="F35" s="552">
        <v>10.245901639344263</v>
      </c>
      <c r="G35" s="552">
        <v>13.765182186234817</v>
      </c>
      <c r="H35" s="552">
        <v>8.4</v>
      </c>
      <c r="I35" s="552">
        <v>12.790697674418604</v>
      </c>
      <c r="J35" s="552">
        <v>20.065789473684209</v>
      </c>
      <c r="K35" s="552">
        <v>30.459770114942529</v>
      </c>
      <c r="L35" s="552">
        <v>21.428571428571427</v>
      </c>
      <c r="M35" s="552">
        <v>19.852941176470587</v>
      </c>
      <c r="N35" s="552">
        <v>16.101694915254239</v>
      </c>
      <c r="O35" s="552">
        <v>15.384615384615385</v>
      </c>
      <c r="P35" s="552">
        <v>18.222222222222221</v>
      </c>
      <c r="Q35" s="553">
        <v>25.217391304347824</v>
      </c>
      <c r="R35" s="552">
        <v>5.5248618784530388</v>
      </c>
      <c r="S35" s="552">
        <v>13.793103448275861</v>
      </c>
      <c r="T35" s="552">
        <v>13.333333333333334</v>
      </c>
      <c r="U35" s="552">
        <v>18.666666666666668</v>
      </c>
      <c r="V35" s="552">
        <v>11.445783132530121</v>
      </c>
      <c r="W35" s="552">
        <v>17.919075144508671</v>
      </c>
      <c r="X35" s="552">
        <v>25.757575757575758</v>
      </c>
      <c r="Y35" s="552">
        <v>39.252336448598129</v>
      </c>
      <c r="Z35" s="552">
        <v>29.032258064516128</v>
      </c>
      <c r="AA35" s="552">
        <v>24.468085106382979</v>
      </c>
      <c r="AB35" s="552">
        <v>16.883116883116884</v>
      </c>
      <c r="AC35" s="552">
        <v>17.449664429530202</v>
      </c>
      <c r="AD35" s="552">
        <v>23.076923076923077</v>
      </c>
      <c r="AE35" s="552">
        <v>29.054054054054053</v>
      </c>
    </row>
    <row r="36" spans="1:31" s="125" customFormat="1" ht="13.5">
      <c r="A36" s="124"/>
      <c r="B36" s="329" t="s">
        <v>84</v>
      </c>
      <c r="C36" s="487"/>
      <c r="D36" s="557">
        <v>14.17910447761194</v>
      </c>
      <c r="E36" s="557">
        <v>15.891472868217054</v>
      </c>
      <c r="F36" s="557">
        <v>13.934426229508198</v>
      </c>
      <c r="G36" s="557">
        <v>20.242914979757085</v>
      </c>
      <c r="H36" s="557">
        <v>16.399999999999999</v>
      </c>
      <c r="I36" s="557">
        <v>8.5271317829457356</v>
      </c>
      <c r="J36" s="557">
        <v>9.5394736842105257</v>
      </c>
      <c r="K36" s="557">
        <v>9.7701149425287355</v>
      </c>
      <c r="L36" s="557">
        <v>2.8571428571428572</v>
      </c>
      <c r="M36" s="557">
        <v>1.4705882352941178</v>
      </c>
      <c r="N36" s="557">
        <v>2.5423728813559321</v>
      </c>
      <c r="O36" s="557">
        <v>3.4188034188034191</v>
      </c>
      <c r="P36" s="557">
        <v>2.2222222222222223</v>
      </c>
      <c r="Q36" s="558">
        <v>0.86956521739130432</v>
      </c>
      <c r="R36" s="557">
        <v>8.8397790055248624</v>
      </c>
      <c r="S36" s="557">
        <v>6.8965517241379306</v>
      </c>
      <c r="T36" s="557">
        <v>7.8787878787878789</v>
      </c>
      <c r="U36" s="557">
        <v>11.333333333333334</v>
      </c>
      <c r="V36" s="557">
        <v>10.843373493975903</v>
      </c>
      <c r="W36" s="557">
        <v>2.8901734104046244</v>
      </c>
      <c r="X36" s="557">
        <v>7.0707070707070709</v>
      </c>
      <c r="Y36" s="557">
        <v>1.8691588785046729</v>
      </c>
      <c r="Z36" s="557">
        <v>0</v>
      </c>
      <c r="AA36" s="557">
        <v>0</v>
      </c>
      <c r="AB36" s="557">
        <v>2.5974025974025974</v>
      </c>
      <c r="AC36" s="557">
        <v>0.67114093959731547</v>
      </c>
      <c r="AD36" s="557">
        <v>0.76923076923076927</v>
      </c>
      <c r="AE36" s="557">
        <v>0</v>
      </c>
    </row>
    <row r="37" spans="1:31" ht="12.7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row r="38" spans="1:31" ht="47.25" customHeight="1">
      <c r="B38" s="65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row>
    <row r="39" spans="1:31">
      <c r="H39" s="488"/>
      <c r="I39" s="488"/>
      <c r="J39" s="488"/>
      <c r="K39" s="488"/>
      <c r="L39" s="488"/>
      <c r="M39" s="488"/>
      <c r="N39" s="488"/>
      <c r="O39" s="488"/>
    </row>
  </sheetData>
  <mergeCells count="5">
    <mergeCell ref="B2:AE3"/>
    <mergeCell ref="C4:D4"/>
    <mergeCell ref="D5:Q5"/>
    <mergeCell ref="R5:AE5"/>
    <mergeCell ref="B37:AE38"/>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4" orientation="landscape"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showGridLines="0" showRowColHeaders="0" zoomScale="80" zoomScaleNormal="80" workbookViewId="0">
      <selection activeCell="C4" sqref="C4:D4"/>
    </sheetView>
  </sheetViews>
  <sheetFormatPr baseColWidth="10" defaultRowHeight="12.75"/>
  <cols>
    <col min="1" max="1" width="5.7109375" style="251" customWidth="1"/>
    <col min="2" max="2" width="17.7109375" style="251" customWidth="1"/>
    <col min="3" max="3" width="14.7109375" style="251" customWidth="1"/>
    <col min="4" max="31" width="6.5703125" style="251" customWidth="1"/>
    <col min="32" max="16384" width="11.42578125" style="251"/>
  </cols>
  <sheetData>
    <row r="1" spans="1:31" s="125" customFormat="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s="125" customFormat="1" ht="12.75" customHeight="1">
      <c r="A2" s="124"/>
      <c r="B2" s="654" t="s">
        <v>204</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s="125" customFormat="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s="125" customFormat="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s="125" customFormat="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s="125" customFormat="1" ht="12.75" customHeight="1">
      <c r="A6" s="124"/>
      <c r="B6" s="538"/>
      <c r="C6" s="483"/>
      <c r="D6" s="547">
        <v>2008</v>
      </c>
      <c r="E6" s="547">
        <v>2009</v>
      </c>
      <c r="F6" s="547">
        <v>2010</v>
      </c>
      <c r="G6" s="547">
        <v>2011</v>
      </c>
      <c r="H6" s="547">
        <v>2012</v>
      </c>
      <c r="I6" s="547">
        <v>2013</v>
      </c>
      <c r="J6" s="547">
        <v>2014</v>
      </c>
      <c r="K6" s="547">
        <v>2015</v>
      </c>
      <c r="L6" s="548" t="s">
        <v>88</v>
      </c>
      <c r="M6" s="548" t="s">
        <v>89</v>
      </c>
      <c r="N6" s="549" t="s">
        <v>90</v>
      </c>
      <c r="O6" s="549" t="s">
        <v>104</v>
      </c>
      <c r="P6" s="549" t="s">
        <v>105</v>
      </c>
      <c r="Q6" s="549" t="s">
        <v>106</v>
      </c>
      <c r="R6" s="547">
        <v>2008</v>
      </c>
      <c r="S6" s="547">
        <v>2009</v>
      </c>
      <c r="T6" s="547">
        <v>2010</v>
      </c>
      <c r="U6" s="547">
        <v>2011</v>
      </c>
      <c r="V6" s="547">
        <v>2012</v>
      </c>
      <c r="W6" s="538">
        <v>2013</v>
      </c>
      <c r="X6" s="547">
        <v>2014</v>
      </c>
      <c r="Y6" s="547">
        <v>2015</v>
      </c>
      <c r="Z6" s="548" t="s">
        <v>88</v>
      </c>
      <c r="AA6" s="548" t="s">
        <v>89</v>
      </c>
      <c r="AB6" s="549" t="s">
        <v>90</v>
      </c>
      <c r="AC6" s="549" t="s">
        <v>104</v>
      </c>
      <c r="AD6" s="549" t="s">
        <v>105</v>
      </c>
      <c r="AE6" s="549" t="s">
        <v>106</v>
      </c>
    </row>
    <row r="7" spans="1:31" s="125" customFormat="1" ht="15" customHeight="1">
      <c r="A7" s="124"/>
      <c r="B7" s="484" t="s">
        <v>11</v>
      </c>
      <c r="C7" s="485"/>
      <c r="D7" s="550">
        <v>180</v>
      </c>
      <c r="E7" s="550">
        <v>138</v>
      </c>
      <c r="F7" s="550">
        <v>153</v>
      </c>
      <c r="G7" s="550">
        <v>120</v>
      </c>
      <c r="H7" s="550">
        <v>147</v>
      </c>
      <c r="I7" s="550">
        <v>142</v>
      </c>
      <c r="J7" s="550">
        <v>131</v>
      </c>
      <c r="K7" s="550">
        <v>139</v>
      </c>
      <c r="L7" s="550">
        <v>122</v>
      </c>
      <c r="M7" s="550">
        <v>62</v>
      </c>
      <c r="N7" s="550">
        <v>101</v>
      </c>
      <c r="O7" s="550">
        <v>88</v>
      </c>
      <c r="P7" s="550">
        <v>88</v>
      </c>
      <c r="Q7" s="551">
        <v>91</v>
      </c>
      <c r="R7" s="550">
        <v>123</v>
      </c>
      <c r="S7" s="550">
        <v>90</v>
      </c>
      <c r="T7" s="550">
        <v>87</v>
      </c>
      <c r="U7" s="550">
        <v>63</v>
      </c>
      <c r="V7" s="550">
        <v>87</v>
      </c>
      <c r="W7" s="550">
        <v>84</v>
      </c>
      <c r="X7" s="124">
        <v>68</v>
      </c>
      <c r="Y7" s="124">
        <v>75</v>
      </c>
      <c r="Z7" s="125">
        <v>63</v>
      </c>
      <c r="AA7" s="125">
        <v>41</v>
      </c>
      <c r="AB7" s="125">
        <v>48</v>
      </c>
      <c r="AC7" s="125">
        <v>50</v>
      </c>
      <c r="AD7" s="125">
        <v>69</v>
      </c>
      <c r="AE7" s="125">
        <v>57</v>
      </c>
    </row>
    <row r="8" spans="1:31" s="125" customFormat="1" ht="15" customHeight="1">
      <c r="A8" s="124"/>
      <c r="B8" s="121" t="s">
        <v>17</v>
      </c>
      <c r="C8" s="124"/>
      <c r="D8" s="552">
        <v>243.91896469950538</v>
      </c>
      <c r="E8" s="552">
        <v>185.5911346611617</v>
      </c>
      <c r="F8" s="552">
        <v>205.46013670484913</v>
      </c>
      <c r="G8" s="552">
        <v>161.82975509763727</v>
      </c>
      <c r="H8" s="552">
        <v>198.82329072834247</v>
      </c>
      <c r="I8" s="552">
        <v>193.55014584412399</v>
      </c>
      <c r="J8" s="552">
        <v>179.34886777470496</v>
      </c>
      <c r="K8" s="552">
        <v>193.02874600749897</v>
      </c>
      <c r="L8" s="552">
        <v>171.73665169836286</v>
      </c>
      <c r="M8" s="552">
        <v>87.77642495115667</v>
      </c>
      <c r="N8" s="552">
        <v>143.42923684285267</v>
      </c>
      <c r="O8" s="552">
        <v>125.19561815336462</v>
      </c>
      <c r="P8" s="552">
        <v>125.80954151000044</v>
      </c>
      <c r="Q8" s="553">
        <v>130.07804682809686</v>
      </c>
      <c r="R8" s="552">
        <v>175.08149118187123</v>
      </c>
      <c r="S8" s="552">
        <v>127.52029698060275</v>
      </c>
      <c r="T8" s="552">
        <v>123.39725405650744</v>
      </c>
      <c r="U8" s="552">
        <v>89.982003599280148</v>
      </c>
      <c r="V8" s="552">
        <v>124.95511669658887</v>
      </c>
      <c r="W8" s="552">
        <v>121.77442737025224</v>
      </c>
      <c r="X8" s="552">
        <v>99.22806403128601</v>
      </c>
      <c r="Y8" s="552">
        <v>111.3470017963983</v>
      </c>
      <c r="Z8" s="552">
        <v>94.96533011757613</v>
      </c>
      <c r="AA8" s="552">
        <v>62.240034004311262</v>
      </c>
      <c r="AB8" s="552">
        <v>73.067145662399341</v>
      </c>
      <c r="AC8" s="552">
        <v>76.178867982021785</v>
      </c>
      <c r="AD8" s="552">
        <v>105.36603243441346</v>
      </c>
      <c r="AE8" s="552">
        <v>87.151965506169446</v>
      </c>
    </row>
    <row r="9" spans="1:31" s="125" customFormat="1" ht="15" customHeight="1">
      <c r="A9" s="124"/>
      <c r="B9" s="121" t="s">
        <v>67</v>
      </c>
      <c r="C9" s="124"/>
      <c r="D9" s="554">
        <v>1.0166666666666671</v>
      </c>
      <c r="E9" s="554">
        <v>1.0869565217391306</v>
      </c>
      <c r="F9" s="554">
        <v>1.0326797385620916</v>
      </c>
      <c r="G9" s="554">
        <v>1.0916666666666661</v>
      </c>
      <c r="H9" s="554">
        <v>1.0748299319727892</v>
      </c>
      <c r="I9" s="554">
        <v>1.0774647887323943</v>
      </c>
      <c r="J9" s="554">
        <v>1.0916030534351144</v>
      </c>
      <c r="K9" s="554">
        <v>1.1285714285714286</v>
      </c>
      <c r="L9" s="554">
        <v>1.1304347826086956</v>
      </c>
      <c r="M9" s="554">
        <v>1.1590909090909096</v>
      </c>
      <c r="N9" s="554">
        <v>1.2526315789473683</v>
      </c>
      <c r="O9" s="554">
        <v>1.2613636363636365</v>
      </c>
      <c r="P9" s="554">
        <v>1.2727272727272727</v>
      </c>
      <c r="Q9" s="564">
        <v>1.2087912087912087</v>
      </c>
      <c r="R9" s="555">
        <v>1.0243902439024393</v>
      </c>
      <c r="S9" s="555">
        <v>1.1111111111111112</v>
      </c>
      <c r="T9" s="555">
        <v>1.0574712643678161</v>
      </c>
      <c r="U9" s="555">
        <v>1.1587301587301588</v>
      </c>
      <c r="V9" s="555">
        <v>1.0919540229885059</v>
      </c>
      <c r="W9" s="555">
        <v>1.0833333333333333</v>
      </c>
      <c r="X9" s="555">
        <v>1.1029411764705883</v>
      </c>
      <c r="Y9" s="555">
        <v>1.1200000000000001</v>
      </c>
      <c r="Z9" s="554">
        <v>1.2000000000000006</v>
      </c>
      <c r="AA9" s="554">
        <v>1.1499999999999999</v>
      </c>
      <c r="AB9" s="554">
        <v>1.2745098039215685</v>
      </c>
      <c r="AC9" s="554">
        <v>1.32</v>
      </c>
      <c r="AD9" s="554">
        <v>1.3043478260869565</v>
      </c>
      <c r="AE9" s="554">
        <v>1.2105263157894737</v>
      </c>
    </row>
    <row r="10" spans="1:31" s="125" customFormat="1" ht="15" customHeight="1">
      <c r="A10" s="124"/>
      <c r="B10" s="121" t="s">
        <v>2</v>
      </c>
      <c r="C10" s="124"/>
      <c r="D10" s="552">
        <v>53.333333333333336</v>
      </c>
      <c r="E10" s="552">
        <v>60.144927536231883</v>
      </c>
      <c r="F10" s="552">
        <v>53.594771241830067</v>
      </c>
      <c r="G10" s="552">
        <v>54.166666666666664</v>
      </c>
      <c r="H10" s="552">
        <v>58.503401360544217</v>
      </c>
      <c r="I10" s="552">
        <v>56.338028169014088</v>
      </c>
      <c r="J10" s="552">
        <v>51.908396946564885</v>
      </c>
      <c r="K10" s="552">
        <v>53.571428571428569</v>
      </c>
      <c r="L10" s="552">
        <v>47.761194029850749</v>
      </c>
      <c r="M10" s="552">
        <v>55.882352941176471</v>
      </c>
      <c r="N10" s="552">
        <v>56</v>
      </c>
      <c r="O10" s="552">
        <v>51.136363636363633</v>
      </c>
      <c r="P10" s="552">
        <v>68.181818181818173</v>
      </c>
      <c r="Q10" s="553">
        <v>61.53846153846154</v>
      </c>
      <c r="R10" s="552">
        <v>52.845528455284551</v>
      </c>
      <c r="S10" s="552">
        <v>65.555555555555557</v>
      </c>
      <c r="T10" s="552">
        <v>54.022988505747129</v>
      </c>
      <c r="U10" s="552">
        <v>60.317460317460316</v>
      </c>
      <c r="V10" s="552">
        <v>62.068965517241381</v>
      </c>
      <c r="W10" s="552">
        <v>64.285714285714292</v>
      </c>
      <c r="X10" s="552">
        <v>63.235294117647058</v>
      </c>
      <c r="Y10" s="552">
        <v>64</v>
      </c>
      <c r="Z10" s="556">
        <v>62.857142857142854</v>
      </c>
      <c r="AA10" s="556">
        <v>64</v>
      </c>
      <c r="AB10" s="556">
        <v>60.869565217391305</v>
      </c>
      <c r="AC10" s="556">
        <v>62</v>
      </c>
      <c r="AD10" s="556">
        <v>69.565217391304344</v>
      </c>
      <c r="AE10" s="556">
        <v>68.421052631578945</v>
      </c>
    </row>
    <row r="11" spans="1:31" s="125" customFormat="1" ht="15" customHeight="1">
      <c r="A11" s="124"/>
      <c r="B11" s="121" t="s">
        <v>5</v>
      </c>
      <c r="C11" s="124"/>
      <c r="D11" s="552">
        <v>68.333333333333329</v>
      </c>
      <c r="E11" s="552">
        <v>65.217391304347828</v>
      </c>
      <c r="F11" s="552">
        <v>56.862745098039213</v>
      </c>
      <c r="G11" s="552">
        <v>52.5</v>
      </c>
      <c r="H11" s="552">
        <v>59.183673469387756</v>
      </c>
      <c r="I11" s="552">
        <v>59.154929577464792</v>
      </c>
      <c r="J11" s="552">
        <v>53.435114503816791</v>
      </c>
      <c r="K11" s="552">
        <v>57.142857142857146</v>
      </c>
      <c r="L11" s="552">
        <v>52.238805970149251</v>
      </c>
      <c r="M11" s="552">
        <v>73.529411764705884</v>
      </c>
      <c r="N11" s="552">
        <v>46</v>
      </c>
      <c r="O11" s="552">
        <v>56.81818181818182</v>
      </c>
      <c r="P11" s="552">
        <v>78.409090909090907</v>
      </c>
      <c r="Q11" s="553">
        <v>62.637362637362635</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s="125" customFormat="1" ht="15" customHeight="1">
      <c r="A12" s="124"/>
      <c r="B12" s="329" t="s">
        <v>10</v>
      </c>
      <c r="C12" s="538"/>
      <c r="D12" s="557">
        <v>74.64444444444446</v>
      </c>
      <c r="E12" s="557">
        <v>74.152173913043441</v>
      </c>
      <c r="F12" s="557">
        <v>75.379084967320225</v>
      </c>
      <c r="G12" s="557">
        <v>75.258333333333326</v>
      </c>
      <c r="H12" s="557">
        <v>76.782312925170089</v>
      </c>
      <c r="I12" s="557">
        <v>73.387323943661968</v>
      </c>
      <c r="J12" s="557">
        <v>74.412213740458014</v>
      </c>
      <c r="K12" s="557">
        <v>75.01428571428572</v>
      </c>
      <c r="L12" s="557">
        <v>74.804347826086939</v>
      </c>
      <c r="M12" s="557">
        <v>71.772727272727309</v>
      </c>
      <c r="N12" s="557">
        <v>76.35789473684207</v>
      </c>
      <c r="O12" s="557">
        <v>74.590909090909051</v>
      </c>
      <c r="P12" s="557">
        <v>69.63636363636364</v>
      </c>
      <c r="Q12" s="558">
        <v>74.120879120879152</v>
      </c>
      <c r="R12" s="557">
        <v>70.219512195121894</v>
      </c>
      <c r="S12" s="557">
        <v>68.688888888888911</v>
      </c>
      <c r="T12" s="557">
        <v>68.459770114942501</v>
      </c>
      <c r="U12" s="557">
        <v>66.920634920634896</v>
      </c>
      <c r="V12" s="557">
        <v>70.793103448275858</v>
      </c>
      <c r="W12" s="557">
        <v>65.86904761904762</v>
      </c>
      <c r="X12" s="557">
        <v>64.264705882352942</v>
      </c>
      <c r="Y12" s="557">
        <v>66.693333333333328</v>
      </c>
      <c r="Z12" s="557">
        <v>65.760000000000005</v>
      </c>
      <c r="AA12" s="557">
        <v>64.899999999999991</v>
      </c>
      <c r="AB12" s="557">
        <v>68.352941176470566</v>
      </c>
      <c r="AC12" s="557">
        <v>66.680000000000007</v>
      </c>
      <c r="AD12" s="557">
        <v>64.927536231884048</v>
      </c>
      <c r="AE12" s="557">
        <v>67.368421052631604</v>
      </c>
    </row>
    <row r="13" spans="1:31" s="125" customFormat="1" ht="15" customHeight="1">
      <c r="A13" s="124"/>
      <c r="B13" s="484" t="s">
        <v>6</v>
      </c>
      <c r="C13" s="542"/>
      <c r="D13" s="559">
        <v>95</v>
      </c>
      <c r="E13" s="559">
        <v>94.927536231884062</v>
      </c>
      <c r="F13" s="559">
        <v>95.424836601307192</v>
      </c>
      <c r="G13" s="559">
        <v>94.166666666666671</v>
      </c>
      <c r="H13" s="559">
        <v>93.197278911564624</v>
      </c>
      <c r="I13" s="559">
        <v>93.661971830985919</v>
      </c>
      <c r="J13" s="559">
        <v>98.473282442748086</v>
      </c>
      <c r="K13" s="559">
        <v>90</v>
      </c>
      <c r="L13" s="559">
        <v>97.014925373134332</v>
      </c>
      <c r="M13" s="559">
        <v>94.117647058823536</v>
      </c>
      <c r="N13" s="559">
        <v>92</v>
      </c>
      <c r="O13" s="559">
        <v>94.318181818181827</v>
      </c>
      <c r="P13" s="559">
        <v>92.045454545454547</v>
      </c>
      <c r="Q13" s="560">
        <v>91.208791208791212</v>
      </c>
      <c r="R13" s="559">
        <v>93.495934959349597</v>
      </c>
      <c r="S13" s="559">
        <v>93.333333333333329</v>
      </c>
      <c r="T13" s="559">
        <v>94.252873563218387</v>
      </c>
      <c r="U13" s="559">
        <v>92.063492063492063</v>
      </c>
      <c r="V13" s="559">
        <v>94.252873563218387</v>
      </c>
      <c r="W13" s="559">
        <v>94.047619047619051</v>
      </c>
      <c r="X13" s="559">
        <v>98.529411764705884</v>
      </c>
      <c r="Y13" s="559">
        <v>85.333333333333329</v>
      </c>
      <c r="Z13" s="556">
        <v>94.285714285714292</v>
      </c>
      <c r="AA13" s="556">
        <v>92</v>
      </c>
      <c r="AB13" s="556">
        <v>86.956521739130437</v>
      </c>
      <c r="AC13" s="556">
        <v>90</v>
      </c>
      <c r="AD13" s="556">
        <v>92.753623188405797</v>
      </c>
      <c r="AE13" s="556">
        <v>92.982456140350877</v>
      </c>
    </row>
    <row r="14" spans="1:31" s="125" customFormat="1" ht="15" customHeight="1">
      <c r="A14" s="124"/>
      <c r="B14" s="121" t="s">
        <v>1</v>
      </c>
      <c r="C14" s="124"/>
      <c r="D14" s="552">
        <v>9.1388888888888928</v>
      </c>
      <c r="E14" s="552">
        <v>9.5144927536231876</v>
      </c>
      <c r="F14" s="552">
        <v>9.5359477124182987</v>
      </c>
      <c r="G14" s="552">
        <v>9.5833333333333321</v>
      </c>
      <c r="H14" s="552">
        <v>8.4693877551020318</v>
      </c>
      <c r="I14" s="552">
        <v>7.6549295774647863</v>
      </c>
      <c r="J14" s="552">
        <v>8.9694656488549622</v>
      </c>
      <c r="K14" s="552">
        <v>8.1642857142857146</v>
      </c>
      <c r="L14" s="552">
        <v>8.3478260869565197</v>
      </c>
      <c r="M14" s="552">
        <v>10.806818181818182</v>
      </c>
      <c r="N14" s="552">
        <v>11.263157894736844</v>
      </c>
      <c r="O14" s="552">
        <v>8.5113636363636367</v>
      </c>
      <c r="P14" s="552">
        <v>7.9886363636363633</v>
      </c>
      <c r="Q14" s="553">
        <v>10.725274725274724</v>
      </c>
      <c r="R14" s="552">
        <v>7.8211382113821148</v>
      </c>
      <c r="S14" s="552">
        <v>9.6</v>
      </c>
      <c r="T14" s="552">
        <v>9.9080459770114935</v>
      </c>
      <c r="U14" s="552">
        <v>9.2539682539682548</v>
      </c>
      <c r="V14" s="552">
        <v>7.7356321839080433</v>
      </c>
      <c r="W14" s="552">
        <v>7.5</v>
      </c>
      <c r="X14" s="552">
        <v>7.6764705882352944</v>
      </c>
      <c r="Y14" s="552">
        <v>7.92</v>
      </c>
      <c r="Z14" s="556">
        <v>9.42</v>
      </c>
      <c r="AA14" s="556">
        <v>10.166666666666668</v>
      </c>
      <c r="AB14" s="556">
        <v>12.901960784313724</v>
      </c>
      <c r="AC14" s="556">
        <v>8.5</v>
      </c>
      <c r="AD14" s="556">
        <v>7.9565217391304364</v>
      </c>
      <c r="AE14" s="556">
        <v>11.842105263157896</v>
      </c>
    </row>
    <row r="15" spans="1:31" s="125" customFormat="1" ht="15" customHeight="1">
      <c r="A15" s="124"/>
      <c r="B15" s="121" t="s">
        <v>94</v>
      </c>
      <c r="C15" s="121"/>
      <c r="D15" s="552"/>
      <c r="E15" s="552"/>
      <c r="F15" s="552"/>
      <c r="G15" s="552"/>
      <c r="H15" s="552"/>
      <c r="I15" s="552"/>
      <c r="J15" s="552"/>
      <c r="K15" s="552"/>
      <c r="L15" s="552"/>
      <c r="M15" s="552"/>
      <c r="N15" s="552"/>
      <c r="O15" s="552"/>
      <c r="P15" s="552"/>
      <c r="Q15" s="553"/>
      <c r="R15" s="552"/>
      <c r="S15" s="552"/>
      <c r="T15" s="552"/>
      <c r="U15" s="552"/>
      <c r="V15" s="552"/>
      <c r="W15" s="552"/>
      <c r="X15" s="552"/>
      <c r="Y15" s="552"/>
      <c r="Z15" s="556"/>
      <c r="AA15" s="556"/>
      <c r="AB15" s="556"/>
      <c r="AC15" s="556"/>
      <c r="AD15" s="556"/>
      <c r="AE15" s="556"/>
    </row>
    <row r="16" spans="1:31" s="125" customFormat="1" ht="15" customHeight="1">
      <c r="A16" s="124"/>
      <c r="B16" s="123" t="s">
        <v>85</v>
      </c>
      <c r="C16" s="123"/>
      <c r="D16" s="541" t="s">
        <v>25</v>
      </c>
      <c r="E16" s="541" t="s">
        <v>25</v>
      </c>
      <c r="F16" s="541" t="s">
        <v>25</v>
      </c>
      <c r="G16" s="541" t="s">
        <v>25</v>
      </c>
      <c r="H16" s="541" t="s">
        <v>25</v>
      </c>
      <c r="I16" s="541" t="s">
        <v>25</v>
      </c>
      <c r="J16" s="541" t="s">
        <v>25</v>
      </c>
      <c r="K16" s="541" t="s">
        <v>25</v>
      </c>
      <c r="L16" s="541" t="s">
        <v>25</v>
      </c>
      <c r="M16" s="541" t="s">
        <v>25</v>
      </c>
      <c r="N16" s="561">
        <v>50</v>
      </c>
      <c r="O16" s="561">
        <v>72.727272727272734</v>
      </c>
      <c r="P16" s="561">
        <v>41.666666666666671</v>
      </c>
      <c r="Q16" s="553">
        <v>66.666666666666657</v>
      </c>
      <c r="R16" s="541" t="s">
        <v>25</v>
      </c>
      <c r="S16" s="541" t="s">
        <v>25</v>
      </c>
      <c r="T16" s="541" t="s">
        <v>25</v>
      </c>
      <c r="U16" s="541" t="s">
        <v>25</v>
      </c>
      <c r="V16" s="541" t="s">
        <v>25</v>
      </c>
      <c r="W16" s="541" t="s">
        <v>25</v>
      </c>
      <c r="X16" s="541" t="s">
        <v>25</v>
      </c>
      <c r="Y16" s="541" t="s">
        <v>25</v>
      </c>
      <c r="Z16" s="541" t="s">
        <v>25</v>
      </c>
      <c r="AA16" s="541" t="s">
        <v>25</v>
      </c>
      <c r="AB16" s="561">
        <v>100</v>
      </c>
      <c r="AC16" s="561">
        <v>77.777777777777786</v>
      </c>
      <c r="AD16" s="561">
        <v>50</v>
      </c>
      <c r="AE16" s="561">
        <v>82.35294117647058</v>
      </c>
    </row>
    <row r="17" spans="1:31" s="125" customFormat="1" ht="15" customHeight="1">
      <c r="A17" s="124"/>
      <c r="B17" s="123" t="s">
        <v>86</v>
      </c>
      <c r="C17" s="123"/>
      <c r="D17" s="541" t="s">
        <v>25</v>
      </c>
      <c r="E17" s="541" t="s">
        <v>25</v>
      </c>
      <c r="F17" s="541" t="s">
        <v>25</v>
      </c>
      <c r="G17" s="541" t="s">
        <v>25</v>
      </c>
      <c r="H17" s="541" t="s">
        <v>25</v>
      </c>
      <c r="I17" s="541" t="s">
        <v>25</v>
      </c>
      <c r="J17" s="541" t="s">
        <v>25</v>
      </c>
      <c r="K17" s="541" t="s">
        <v>25</v>
      </c>
      <c r="L17" s="541" t="s">
        <v>25</v>
      </c>
      <c r="M17" s="541" t="s">
        <v>25</v>
      </c>
      <c r="N17" s="561">
        <v>0</v>
      </c>
      <c r="O17" s="561">
        <v>27.27272727272727</v>
      </c>
      <c r="P17" s="561">
        <v>33.333333333333329</v>
      </c>
      <c r="Q17" s="553">
        <v>20.833333333333336</v>
      </c>
      <c r="R17" s="541" t="s">
        <v>25</v>
      </c>
      <c r="S17" s="541" t="s">
        <v>25</v>
      </c>
      <c r="T17" s="541" t="s">
        <v>25</v>
      </c>
      <c r="U17" s="541" t="s">
        <v>25</v>
      </c>
      <c r="V17" s="541" t="s">
        <v>25</v>
      </c>
      <c r="W17" s="541" t="s">
        <v>25</v>
      </c>
      <c r="X17" s="541" t="s">
        <v>25</v>
      </c>
      <c r="Y17" s="541" t="s">
        <v>25</v>
      </c>
      <c r="Z17" s="541" t="s">
        <v>25</v>
      </c>
      <c r="AA17" s="541" t="s">
        <v>25</v>
      </c>
      <c r="AB17" s="561">
        <v>0</v>
      </c>
      <c r="AC17" s="561">
        <v>22.222222222222221</v>
      </c>
      <c r="AD17" s="561">
        <v>30</v>
      </c>
      <c r="AE17" s="561">
        <v>11.76470588235294</v>
      </c>
    </row>
    <row r="18" spans="1:31" s="125" customFormat="1" ht="15" customHeight="1">
      <c r="A18" s="124"/>
      <c r="B18" s="123" t="s">
        <v>87</v>
      </c>
      <c r="C18" s="123"/>
      <c r="D18" s="541" t="s">
        <v>25</v>
      </c>
      <c r="E18" s="541" t="s">
        <v>25</v>
      </c>
      <c r="F18" s="541" t="s">
        <v>25</v>
      </c>
      <c r="G18" s="541" t="s">
        <v>25</v>
      </c>
      <c r="H18" s="541" t="s">
        <v>25</v>
      </c>
      <c r="I18" s="541" t="s">
        <v>25</v>
      </c>
      <c r="J18" s="541" t="s">
        <v>25</v>
      </c>
      <c r="K18" s="541" t="s">
        <v>25</v>
      </c>
      <c r="L18" s="541" t="s">
        <v>25</v>
      </c>
      <c r="M18" s="541" t="s">
        <v>25</v>
      </c>
      <c r="N18" s="561">
        <v>50</v>
      </c>
      <c r="O18" s="561">
        <v>0</v>
      </c>
      <c r="P18" s="561">
        <v>25</v>
      </c>
      <c r="Q18" s="553">
        <v>12.5</v>
      </c>
      <c r="R18" s="541" t="s">
        <v>25</v>
      </c>
      <c r="S18" s="541" t="s">
        <v>25</v>
      </c>
      <c r="T18" s="541" t="s">
        <v>25</v>
      </c>
      <c r="U18" s="541" t="s">
        <v>25</v>
      </c>
      <c r="V18" s="541" t="s">
        <v>25</v>
      </c>
      <c r="W18" s="541" t="s">
        <v>25</v>
      </c>
      <c r="X18" s="541" t="s">
        <v>25</v>
      </c>
      <c r="Y18" s="541" t="s">
        <v>25</v>
      </c>
      <c r="Z18" s="541" t="s">
        <v>25</v>
      </c>
      <c r="AA18" s="541" t="s">
        <v>25</v>
      </c>
      <c r="AB18" s="561">
        <v>0</v>
      </c>
      <c r="AC18" s="561">
        <v>0</v>
      </c>
      <c r="AD18" s="561">
        <v>20</v>
      </c>
      <c r="AE18" s="561">
        <v>5.8823529411764701</v>
      </c>
    </row>
    <row r="19" spans="1:31" s="125" customFormat="1" ht="15" customHeight="1">
      <c r="A19" s="124"/>
      <c r="B19" s="123" t="s">
        <v>92</v>
      </c>
      <c r="C19" s="123"/>
      <c r="D19" s="541" t="s">
        <v>25</v>
      </c>
      <c r="E19" s="541" t="s">
        <v>25</v>
      </c>
      <c r="F19" s="541" t="s">
        <v>25</v>
      </c>
      <c r="G19" s="541" t="s">
        <v>25</v>
      </c>
      <c r="H19" s="541" t="s">
        <v>25</v>
      </c>
      <c r="I19" s="541" t="s">
        <v>25</v>
      </c>
      <c r="J19" s="541" t="s">
        <v>25</v>
      </c>
      <c r="K19" s="541" t="s">
        <v>25</v>
      </c>
      <c r="L19" s="541" t="s">
        <v>25</v>
      </c>
      <c r="M19" s="541" t="s">
        <v>25</v>
      </c>
      <c r="N19" s="561">
        <v>4</v>
      </c>
      <c r="O19" s="561">
        <v>12.5</v>
      </c>
      <c r="P19" s="561">
        <v>13.63636363636364</v>
      </c>
      <c r="Q19" s="553">
        <v>26.373626373626365</v>
      </c>
      <c r="R19" s="541" t="s">
        <v>25</v>
      </c>
      <c r="S19" s="541" t="s">
        <v>25</v>
      </c>
      <c r="T19" s="541" t="s">
        <v>25</v>
      </c>
      <c r="U19" s="541" t="s">
        <v>25</v>
      </c>
      <c r="V19" s="541" t="s">
        <v>25</v>
      </c>
      <c r="W19" s="541" t="s">
        <v>25</v>
      </c>
      <c r="X19" s="541" t="s">
        <v>25</v>
      </c>
      <c r="Y19" s="541" t="s">
        <v>25</v>
      </c>
      <c r="Z19" s="541" t="s">
        <v>25</v>
      </c>
      <c r="AA19" s="541" t="s">
        <v>25</v>
      </c>
      <c r="AB19" s="561">
        <v>4.3478260869565215</v>
      </c>
      <c r="AC19" s="561">
        <v>18</v>
      </c>
      <c r="AD19" s="561">
        <v>14.492753623188406</v>
      </c>
      <c r="AE19" s="561">
        <v>29.824561403508781</v>
      </c>
    </row>
    <row r="20" spans="1:31" s="125" customFormat="1" ht="15" customHeight="1">
      <c r="A20" s="124"/>
      <c r="B20" s="121" t="s">
        <v>73</v>
      </c>
      <c r="C20" s="124"/>
      <c r="D20" s="552">
        <v>11.111111111111111</v>
      </c>
      <c r="E20" s="552">
        <v>14.492753623188406</v>
      </c>
      <c r="F20" s="552">
        <v>13.725490196078431</v>
      </c>
      <c r="G20" s="552">
        <v>20</v>
      </c>
      <c r="H20" s="552">
        <v>17.006802721088434</v>
      </c>
      <c r="I20" s="552">
        <v>11.971830985915492</v>
      </c>
      <c r="J20" s="552">
        <v>8.3969465648854964</v>
      </c>
      <c r="K20" s="552">
        <v>12.142857142857142</v>
      </c>
      <c r="L20" s="552">
        <v>13.432835820895523</v>
      </c>
      <c r="M20" s="552">
        <v>5.882352941176471</v>
      </c>
      <c r="N20" s="552">
        <v>28</v>
      </c>
      <c r="O20" s="552">
        <v>13.636363636363635</v>
      </c>
      <c r="P20" s="552">
        <v>11.363636363636363</v>
      </c>
      <c r="Q20" s="553">
        <v>7.6923076923076925</v>
      </c>
      <c r="R20" s="552">
        <v>8.1300813008130088</v>
      </c>
      <c r="S20" s="552">
        <v>10</v>
      </c>
      <c r="T20" s="552">
        <v>6.8965517241379306</v>
      </c>
      <c r="U20" s="552">
        <v>17.460317460317459</v>
      </c>
      <c r="V20" s="552">
        <v>12.64367816091954</v>
      </c>
      <c r="W20" s="552">
        <v>7.1428571428571432</v>
      </c>
      <c r="X20" s="552">
        <v>1.4705882352941178</v>
      </c>
      <c r="Y20" s="552">
        <v>2.6666666666666665</v>
      </c>
      <c r="Z20" s="556">
        <v>0</v>
      </c>
      <c r="AA20" s="556">
        <v>4</v>
      </c>
      <c r="AB20" s="556">
        <v>26.086956521739129</v>
      </c>
      <c r="AC20" s="556">
        <v>10</v>
      </c>
      <c r="AD20" s="556">
        <v>7.2463768115942031</v>
      </c>
      <c r="AE20" s="556">
        <v>5.2631578947368416</v>
      </c>
    </row>
    <row r="21" spans="1:31" s="125" customFormat="1" ht="15" customHeight="1">
      <c r="A21" s="124"/>
      <c r="B21" s="329" t="s">
        <v>74</v>
      </c>
      <c r="C21" s="538"/>
      <c r="D21" s="557">
        <v>10.555555555555555</v>
      </c>
      <c r="E21" s="557">
        <v>13.043478260869565</v>
      </c>
      <c r="F21" s="557">
        <v>13.071895424836601</v>
      </c>
      <c r="G21" s="552">
        <v>20</v>
      </c>
      <c r="H21" s="552">
        <v>15.646258503401361</v>
      </c>
      <c r="I21" s="552">
        <v>11.971830985915492</v>
      </c>
      <c r="J21" s="552">
        <v>6.8702290076335881</v>
      </c>
      <c r="K21" s="552">
        <v>12.142857142857142</v>
      </c>
      <c r="L21" s="552">
        <v>13.432835820895523</v>
      </c>
      <c r="M21" s="552">
        <v>2.9411764705882355</v>
      </c>
      <c r="N21" s="552">
        <v>28</v>
      </c>
      <c r="O21" s="552">
        <v>12.5</v>
      </c>
      <c r="P21" s="552">
        <v>11.363636363636363</v>
      </c>
      <c r="Q21" s="553">
        <v>7.6923076923076925</v>
      </c>
      <c r="R21" s="552">
        <v>7.3170731707317076</v>
      </c>
      <c r="S21" s="552">
        <v>8.8888888888888893</v>
      </c>
      <c r="T21" s="552">
        <v>6.8965517241379306</v>
      </c>
      <c r="U21" s="552">
        <v>17.460317460317459</v>
      </c>
      <c r="V21" s="552">
        <v>11.494252873563218</v>
      </c>
      <c r="W21" s="552">
        <v>7.1428571428571432</v>
      </c>
      <c r="X21" s="552">
        <v>1.4705882352941178</v>
      </c>
      <c r="Y21" s="557">
        <v>2.6666666666666665</v>
      </c>
      <c r="Z21" s="552">
        <v>0</v>
      </c>
      <c r="AA21" s="552">
        <v>4</v>
      </c>
      <c r="AB21" s="552">
        <v>26.086956521739129</v>
      </c>
      <c r="AC21" s="552">
        <v>8</v>
      </c>
      <c r="AD21" s="552">
        <v>7.2463768115942031</v>
      </c>
      <c r="AE21" s="552">
        <v>5.2631578947368416</v>
      </c>
    </row>
    <row r="22" spans="1:31" s="125" customFormat="1" ht="15" customHeight="1">
      <c r="A22" s="124"/>
      <c r="B22" s="484" t="s">
        <v>24</v>
      </c>
      <c r="C22" s="542"/>
      <c r="D22" s="559">
        <v>83.888888888888886</v>
      </c>
      <c r="E22" s="559">
        <v>81.159420289855078</v>
      </c>
      <c r="F22" s="559">
        <v>75.816993464052288</v>
      </c>
      <c r="G22" s="559">
        <v>70.833333333333329</v>
      </c>
      <c r="H22" s="559">
        <v>69.387755102040813</v>
      </c>
      <c r="I22" s="559">
        <v>81.690140845070417</v>
      </c>
      <c r="J22" s="559">
        <v>81.679389312977094</v>
      </c>
      <c r="K22" s="559">
        <v>83.571428571428569</v>
      </c>
      <c r="L22" s="559">
        <v>88.059701492537314</v>
      </c>
      <c r="M22" s="559">
        <v>52.941176470588232</v>
      </c>
      <c r="N22" s="559">
        <v>84</v>
      </c>
      <c r="O22" s="559">
        <v>87.356321839080465</v>
      </c>
      <c r="P22" s="559">
        <v>85.057471264367805</v>
      </c>
      <c r="Q22" s="560">
        <v>74.72527472527473</v>
      </c>
      <c r="R22" s="559">
        <v>82.113821138211378</v>
      </c>
      <c r="S22" s="559">
        <v>78.888888888888886</v>
      </c>
      <c r="T22" s="559">
        <v>79.310344827586206</v>
      </c>
      <c r="U22" s="559">
        <v>74.603174603174608</v>
      </c>
      <c r="V22" s="559">
        <v>70.114942528735625</v>
      </c>
      <c r="W22" s="559">
        <v>84.523809523809518</v>
      </c>
      <c r="X22" s="559">
        <v>82.352941176470594</v>
      </c>
      <c r="Y22" s="552">
        <v>80</v>
      </c>
      <c r="Z22" s="559">
        <v>82.857142857142861</v>
      </c>
      <c r="AA22" s="559">
        <v>60</v>
      </c>
      <c r="AB22" s="559">
        <v>73.913043478260875</v>
      </c>
      <c r="AC22" s="559">
        <v>79.591836734693871</v>
      </c>
      <c r="AD22" s="559">
        <v>83.82352941176471</v>
      </c>
      <c r="AE22" s="559">
        <v>73.68421052631578</v>
      </c>
    </row>
    <row r="23" spans="1:31" s="125" customFormat="1" ht="15" customHeight="1">
      <c r="A23" s="124"/>
      <c r="B23" s="121" t="s">
        <v>7</v>
      </c>
      <c r="C23" s="124"/>
      <c r="D23" s="552">
        <v>4.4444444444444446</v>
      </c>
      <c r="E23" s="552">
        <v>12.318840579710145</v>
      </c>
      <c r="F23" s="552">
        <v>9.1503267973856204</v>
      </c>
      <c r="G23" s="552">
        <v>3.3333333333333335</v>
      </c>
      <c r="H23" s="552">
        <v>4.0816326530612246</v>
      </c>
      <c r="I23" s="552">
        <v>8.4507042253521121</v>
      </c>
      <c r="J23" s="552">
        <v>12.977099236641221</v>
      </c>
      <c r="K23" s="552">
        <v>9.2857142857142865</v>
      </c>
      <c r="L23" s="552">
        <v>28.35820895522388</v>
      </c>
      <c r="M23" s="552">
        <v>41.176470588235297</v>
      </c>
      <c r="N23" s="552">
        <v>24</v>
      </c>
      <c r="O23" s="552">
        <v>49.425287356321839</v>
      </c>
      <c r="P23" s="552">
        <v>49.425287356321839</v>
      </c>
      <c r="Q23" s="553">
        <v>34.065934065934066</v>
      </c>
      <c r="R23" s="552">
        <v>6.5040650406504064</v>
      </c>
      <c r="S23" s="552">
        <v>18.888888888888889</v>
      </c>
      <c r="T23" s="552">
        <v>14.942528735632184</v>
      </c>
      <c r="U23" s="552">
        <v>6.3492063492063489</v>
      </c>
      <c r="V23" s="552">
        <v>6.8965517241379306</v>
      </c>
      <c r="W23" s="552">
        <v>11.904761904761905</v>
      </c>
      <c r="X23" s="552">
        <v>16.176470588235293</v>
      </c>
      <c r="Y23" s="552">
        <v>13.333333333333334</v>
      </c>
      <c r="Z23" s="552">
        <v>62.857142857142854</v>
      </c>
      <c r="AA23" s="552">
        <v>52</v>
      </c>
      <c r="AB23" s="552">
        <v>65.217391304347828</v>
      </c>
      <c r="AC23" s="552">
        <v>57.142857142857139</v>
      </c>
      <c r="AD23" s="552">
        <v>55.882352941176471</v>
      </c>
      <c r="AE23" s="552">
        <v>47.368421052631575</v>
      </c>
    </row>
    <row r="24" spans="1:31" s="125" customFormat="1" ht="15" customHeight="1">
      <c r="A24" s="124"/>
      <c r="B24" s="121" t="s">
        <v>8</v>
      </c>
      <c r="C24" s="124"/>
      <c r="D24" s="552">
        <v>3.3333333333333335</v>
      </c>
      <c r="E24" s="552">
        <v>3.6231884057971016</v>
      </c>
      <c r="F24" s="552">
        <v>11.111111111111111</v>
      </c>
      <c r="G24" s="552">
        <v>14.166666666666666</v>
      </c>
      <c r="H24" s="552">
        <v>12.92517006802721</v>
      </c>
      <c r="I24" s="552">
        <v>10.56338028169014</v>
      </c>
      <c r="J24" s="552">
        <v>8.3969465648854964</v>
      </c>
      <c r="K24" s="552">
        <v>13.571428571428571</v>
      </c>
      <c r="L24" s="552">
        <v>8.9552238805970141</v>
      </c>
      <c r="M24" s="552">
        <v>14.705882352941176</v>
      </c>
      <c r="N24" s="552">
        <v>8</v>
      </c>
      <c r="O24" s="552">
        <v>6.8965517241379306</v>
      </c>
      <c r="P24" s="552">
        <v>12.643678160919542</v>
      </c>
      <c r="Q24" s="553">
        <v>5.4945054945054945</v>
      </c>
      <c r="R24" s="552">
        <v>4.8780487804878048</v>
      </c>
      <c r="S24" s="552">
        <v>5.5555555555555554</v>
      </c>
      <c r="T24" s="552">
        <v>17.241379310344829</v>
      </c>
      <c r="U24" s="552">
        <v>20.634920634920636</v>
      </c>
      <c r="V24" s="552">
        <v>14.942528735632184</v>
      </c>
      <c r="W24" s="552">
        <v>8.3333333333333339</v>
      </c>
      <c r="X24" s="552">
        <v>11.764705882352942</v>
      </c>
      <c r="Y24" s="552">
        <v>16</v>
      </c>
      <c r="Z24" s="552">
        <v>14.285714285714286</v>
      </c>
      <c r="AA24" s="552">
        <v>20</v>
      </c>
      <c r="AB24" s="552">
        <v>13.043478260869565</v>
      </c>
      <c r="AC24" s="552">
        <v>6.1224489795918364</v>
      </c>
      <c r="AD24" s="552">
        <v>13.23529411764706</v>
      </c>
      <c r="AE24" s="552">
        <v>7.0175438596491224</v>
      </c>
    </row>
    <row r="25" spans="1:31" s="125" customFormat="1" ht="15" customHeight="1">
      <c r="A25" s="124"/>
      <c r="B25" s="329" t="s">
        <v>9</v>
      </c>
      <c r="C25" s="538"/>
      <c r="D25" s="557">
        <v>4.4444444444444446</v>
      </c>
      <c r="E25" s="557">
        <v>8.695652173913043</v>
      </c>
      <c r="F25" s="557">
        <v>11.111111111111111</v>
      </c>
      <c r="G25" s="557">
        <v>8.3333333333333339</v>
      </c>
      <c r="H25" s="557">
        <v>4.7619047619047619</v>
      </c>
      <c r="I25" s="557">
        <v>3.5211267605633805</v>
      </c>
      <c r="J25" s="557">
        <v>3.053435114503817</v>
      </c>
      <c r="K25" s="557">
        <v>7.8571428571428568</v>
      </c>
      <c r="L25" s="557">
        <v>20</v>
      </c>
      <c r="M25" s="557">
        <v>30</v>
      </c>
      <c r="N25" s="557">
        <v>39.393939393939391</v>
      </c>
      <c r="O25" s="557">
        <v>44.827586206896555</v>
      </c>
      <c r="P25" s="557">
        <v>44.827586206896555</v>
      </c>
      <c r="Q25" s="558">
        <v>34.065934065934066</v>
      </c>
      <c r="R25" s="557">
        <v>5.691056910569106</v>
      </c>
      <c r="S25" s="557">
        <v>10</v>
      </c>
      <c r="T25" s="557">
        <v>18.390804597701148</v>
      </c>
      <c r="U25" s="557">
        <v>12.698412698412698</v>
      </c>
      <c r="V25" s="557">
        <v>4.5977011494252871</v>
      </c>
      <c r="W25" s="557">
        <v>4.7619047619047619</v>
      </c>
      <c r="X25" s="557">
        <v>4.4117647058823533</v>
      </c>
      <c r="Y25" s="557">
        <v>5.333333333333333</v>
      </c>
      <c r="Z25" s="557">
        <v>19.047619047619047</v>
      </c>
      <c r="AA25" s="557">
        <v>27.500000000000004</v>
      </c>
      <c r="AB25" s="557">
        <v>40.425531914893611</v>
      </c>
      <c r="AC25" s="557">
        <v>51.020408163265309</v>
      </c>
      <c r="AD25" s="557">
        <v>42.647058823529413</v>
      </c>
      <c r="AE25" s="557">
        <v>35.087719298245609</v>
      </c>
    </row>
    <row r="26" spans="1:31" s="125" customFormat="1" ht="15" customHeight="1">
      <c r="A26" s="124"/>
      <c r="B26" s="484" t="s">
        <v>68</v>
      </c>
      <c r="C26" s="124"/>
      <c r="D26" s="552">
        <v>0</v>
      </c>
      <c r="E26" s="552">
        <v>1.4492753623188406</v>
      </c>
      <c r="F26" s="552">
        <v>2.6143790849673203</v>
      </c>
      <c r="G26" s="552">
        <v>4.166666666666667</v>
      </c>
      <c r="H26" s="552">
        <v>4.7619047619047619</v>
      </c>
      <c r="I26" s="552">
        <v>4.225352112676056</v>
      </c>
      <c r="J26" s="552">
        <v>3.053435114503817</v>
      </c>
      <c r="K26" s="552">
        <v>5</v>
      </c>
      <c r="L26" s="552">
        <v>2.9850746268656718</v>
      </c>
      <c r="M26" s="552">
        <v>11.764705882352942</v>
      </c>
      <c r="N26" s="552">
        <v>6</v>
      </c>
      <c r="O26" s="552">
        <v>5.7471264367816088</v>
      </c>
      <c r="P26" s="552">
        <v>2.2988505747126435</v>
      </c>
      <c r="Q26" s="553">
        <v>8.791208791208792</v>
      </c>
      <c r="R26" s="552">
        <v>0</v>
      </c>
      <c r="S26" s="552">
        <v>2.2222222222222223</v>
      </c>
      <c r="T26" s="552">
        <v>4.5977011494252871</v>
      </c>
      <c r="U26" s="552">
        <v>3.1746031746031744</v>
      </c>
      <c r="V26" s="552">
        <v>4.5977011494252871</v>
      </c>
      <c r="W26" s="552">
        <v>2.3809523809523809</v>
      </c>
      <c r="X26" s="552">
        <v>1.4705882352941178</v>
      </c>
      <c r="Y26" s="552">
        <v>1.3333333333333333</v>
      </c>
      <c r="Z26" s="552">
        <v>5.7142857142857144</v>
      </c>
      <c r="AA26" s="552">
        <v>12</v>
      </c>
      <c r="AB26" s="552">
        <v>4.3478260869565215</v>
      </c>
      <c r="AC26" s="552">
        <v>6.1224489795918364</v>
      </c>
      <c r="AD26" s="552">
        <v>2.9411764705882351</v>
      </c>
      <c r="AE26" s="552">
        <v>12.280701754385964</v>
      </c>
    </row>
    <row r="27" spans="1:31" s="125" customFormat="1" ht="15" customHeight="1">
      <c r="A27" s="124"/>
      <c r="B27" s="110" t="s">
        <v>29</v>
      </c>
      <c r="C27" s="124"/>
      <c r="D27" s="552">
        <v>0</v>
      </c>
      <c r="E27" s="552">
        <v>0</v>
      </c>
      <c r="F27" s="552">
        <v>1.3071895424836601</v>
      </c>
      <c r="G27" s="552">
        <v>1.6666666666666667</v>
      </c>
      <c r="H27" s="552">
        <v>2.0408163265306123</v>
      </c>
      <c r="I27" s="552">
        <v>1.408450704225352</v>
      </c>
      <c r="J27" s="552">
        <v>2.2900763358778624</v>
      </c>
      <c r="K27" s="552">
        <v>2.8571428571428572</v>
      </c>
      <c r="L27" s="552">
        <v>1.4925373134328359</v>
      </c>
      <c r="M27" s="552">
        <v>8.8235294117647065</v>
      </c>
      <c r="N27" s="552">
        <v>6</v>
      </c>
      <c r="O27" s="552">
        <v>8.0459770114942533</v>
      </c>
      <c r="P27" s="552">
        <v>6.8965517241379306</v>
      </c>
      <c r="Q27" s="553">
        <v>2.197802197802198</v>
      </c>
      <c r="R27" s="552">
        <v>0</v>
      </c>
      <c r="S27" s="552">
        <v>0</v>
      </c>
      <c r="T27" s="552">
        <v>2.2988505747126435</v>
      </c>
      <c r="U27" s="552">
        <v>1.5873015873015872</v>
      </c>
      <c r="V27" s="552">
        <v>2.2988505747126435</v>
      </c>
      <c r="W27" s="552">
        <v>1.1904761904761905</v>
      </c>
      <c r="X27" s="552">
        <v>0</v>
      </c>
      <c r="Y27" s="552">
        <v>5.333333333333333</v>
      </c>
      <c r="Z27" s="552">
        <v>2.8571428571428572</v>
      </c>
      <c r="AA27" s="552">
        <v>8</v>
      </c>
      <c r="AB27" s="552">
        <v>8.695652173913043</v>
      </c>
      <c r="AC27" s="552">
        <v>6.1224489795918364</v>
      </c>
      <c r="AD27" s="552">
        <v>7.3529411764705888</v>
      </c>
      <c r="AE27" s="552">
        <v>0</v>
      </c>
    </row>
    <row r="28" spans="1:31" s="125" customFormat="1" ht="15" customHeight="1">
      <c r="A28" s="124"/>
      <c r="B28" s="122" t="s">
        <v>101</v>
      </c>
      <c r="C28" s="538"/>
      <c r="D28" s="557">
        <v>0</v>
      </c>
      <c r="E28" s="557">
        <v>1.4492753623188406</v>
      </c>
      <c r="F28" s="557">
        <v>2.6143790849673203</v>
      </c>
      <c r="G28" s="557">
        <v>5</v>
      </c>
      <c r="H28" s="557">
        <v>5.4421768707482991</v>
      </c>
      <c r="I28" s="557">
        <v>4.929577464788732</v>
      </c>
      <c r="J28" s="557">
        <v>3.8167938931297711</v>
      </c>
      <c r="K28" s="557">
        <v>7.1428571428571432</v>
      </c>
      <c r="L28" s="557">
        <v>4.4776119402985071</v>
      </c>
      <c r="M28" s="557">
        <v>17.647058823529413</v>
      </c>
      <c r="N28" s="557">
        <v>10</v>
      </c>
      <c r="O28" s="557">
        <v>12.643678160919542</v>
      </c>
      <c r="P28" s="557">
        <v>10.344827586206897</v>
      </c>
      <c r="Q28" s="558">
        <v>15.384615384615385</v>
      </c>
      <c r="R28" s="557">
        <v>0</v>
      </c>
      <c r="S28" s="557">
        <v>2.2222222222222223</v>
      </c>
      <c r="T28" s="557">
        <v>4.5977011494252871</v>
      </c>
      <c r="U28" s="557">
        <v>4.7619047619047619</v>
      </c>
      <c r="V28" s="557">
        <v>5.7471264367816088</v>
      </c>
      <c r="W28" s="557">
        <v>3.5714285714285716</v>
      </c>
      <c r="X28" s="557">
        <v>1.4705882352941178</v>
      </c>
      <c r="Y28" s="557">
        <v>5.333333333333333</v>
      </c>
      <c r="Z28" s="557">
        <v>8.5714285714285712</v>
      </c>
      <c r="AA28" s="557">
        <v>16</v>
      </c>
      <c r="AB28" s="557">
        <v>13.043478260869565</v>
      </c>
      <c r="AC28" s="557">
        <v>10.204081632653061</v>
      </c>
      <c r="AD28" s="557">
        <v>11.76470588235294</v>
      </c>
      <c r="AE28" s="557">
        <v>19.298245614035086</v>
      </c>
    </row>
    <row r="29" spans="1:31" s="125" customFormat="1" ht="15" customHeight="1">
      <c r="A29" s="124"/>
      <c r="B29" s="543" t="s">
        <v>31</v>
      </c>
      <c r="C29" s="124"/>
      <c r="D29" s="552">
        <v>0</v>
      </c>
      <c r="E29" s="552">
        <v>0.72463768115942029</v>
      </c>
      <c r="F29" s="552">
        <v>0</v>
      </c>
      <c r="G29" s="552">
        <v>0</v>
      </c>
      <c r="H29" s="552">
        <v>0.68027210884353739</v>
      </c>
      <c r="I29" s="552">
        <v>0</v>
      </c>
      <c r="J29" s="552">
        <v>0</v>
      </c>
      <c r="K29" s="552">
        <v>0</v>
      </c>
      <c r="L29" s="552">
        <v>0</v>
      </c>
      <c r="M29" s="552">
        <v>0</v>
      </c>
      <c r="N29" s="552">
        <v>0</v>
      </c>
      <c r="O29" s="552">
        <v>1.1494252873563218</v>
      </c>
      <c r="P29" s="552">
        <v>0</v>
      </c>
      <c r="Q29" s="553">
        <v>0</v>
      </c>
      <c r="R29" s="552">
        <v>0</v>
      </c>
      <c r="S29" s="552">
        <v>1.1111111111111112</v>
      </c>
      <c r="T29" s="552">
        <v>0</v>
      </c>
      <c r="U29" s="552">
        <v>0</v>
      </c>
      <c r="V29" s="552">
        <v>0</v>
      </c>
      <c r="W29" s="552">
        <v>0</v>
      </c>
      <c r="X29" s="552">
        <v>0</v>
      </c>
      <c r="Y29" s="552">
        <v>0</v>
      </c>
      <c r="Z29" s="552">
        <v>0</v>
      </c>
      <c r="AA29" s="552">
        <v>0</v>
      </c>
      <c r="AB29" s="552">
        <v>0</v>
      </c>
      <c r="AC29" s="552">
        <v>2.0408163265306123</v>
      </c>
      <c r="AD29" s="552">
        <v>0</v>
      </c>
      <c r="AE29" s="552">
        <v>0</v>
      </c>
    </row>
    <row r="30" spans="1:31" s="125" customFormat="1" ht="15" customHeight="1">
      <c r="A30" s="124"/>
      <c r="B30" s="110" t="s">
        <v>91</v>
      </c>
      <c r="C30" s="124"/>
      <c r="D30" s="541" t="s">
        <v>25</v>
      </c>
      <c r="E30" s="541" t="s">
        <v>25</v>
      </c>
      <c r="F30" s="541" t="s">
        <v>25</v>
      </c>
      <c r="G30" s="541" t="s">
        <v>25</v>
      </c>
      <c r="H30" s="541" t="s">
        <v>25</v>
      </c>
      <c r="I30" s="541" t="s">
        <v>25</v>
      </c>
      <c r="J30" s="541" t="s">
        <v>25</v>
      </c>
      <c r="K30" s="541" t="s">
        <v>25</v>
      </c>
      <c r="L30" s="552">
        <v>1.4925373134328359</v>
      </c>
      <c r="M30" s="552">
        <v>2.9411764705882355</v>
      </c>
      <c r="N30" s="552">
        <v>2</v>
      </c>
      <c r="O30" s="552">
        <v>1.1494252873563218</v>
      </c>
      <c r="P30" s="552">
        <v>2.2988505747126435</v>
      </c>
      <c r="Q30" s="553">
        <v>5.4945054945054945</v>
      </c>
      <c r="R30" s="541" t="s">
        <v>25</v>
      </c>
      <c r="S30" s="541" t="s">
        <v>25</v>
      </c>
      <c r="T30" s="541" t="s">
        <v>25</v>
      </c>
      <c r="U30" s="541" t="s">
        <v>25</v>
      </c>
      <c r="V30" s="541" t="s">
        <v>25</v>
      </c>
      <c r="W30" s="541" t="s">
        <v>25</v>
      </c>
      <c r="X30" s="541" t="s">
        <v>25</v>
      </c>
      <c r="Y30" s="541" t="s">
        <v>25</v>
      </c>
      <c r="Z30" s="552">
        <v>0</v>
      </c>
      <c r="AA30" s="552">
        <v>4</v>
      </c>
      <c r="AB30" s="552">
        <v>0</v>
      </c>
      <c r="AC30" s="552">
        <v>0</v>
      </c>
      <c r="AD30" s="552">
        <v>2.9411764705882351</v>
      </c>
      <c r="AE30" s="552">
        <v>8.7719298245614024</v>
      </c>
    </row>
    <row r="31" spans="1:31" s="125" customFormat="1" ht="15" customHeight="1">
      <c r="A31" s="124"/>
      <c r="B31" s="121" t="s">
        <v>4</v>
      </c>
      <c r="C31" s="124"/>
      <c r="D31" s="552">
        <v>1.6666666666666667</v>
      </c>
      <c r="E31" s="552">
        <v>1.4492753623188406</v>
      </c>
      <c r="F31" s="552">
        <v>3.2679738562091503</v>
      </c>
      <c r="G31" s="552">
        <v>2.5</v>
      </c>
      <c r="H31" s="552">
        <v>4.0816326530612246</v>
      </c>
      <c r="I31" s="552">
        <v>4.225352112676056</v>
      </c>
      <c r="J31" s="552">
        <v>1.5267175572519085</v>
      </c>
      <c r="K31" s="552">
        <v>2.8571428571428572</v>
      </c>
      <c r="L31" s="552">
        <v>0</v>
      </c>
      <c r="M31" s="552">
        <v>5.882352941176471</v>
      </c>
      <c r="N31" s="552">
        <v>2</v>
      </c>
      <c r="O31" s="552">
        <v>3.4482758620689653</v>
      </c>
      <c r="P31" s="552">
        <v>5.7471264367816088</v>
      </c>
      <c r="Q31" s="553">
        <v>5.4945054945054945</v>
      </c>
      <c r="R31" s="552">
        <v>2.4390243902439024</v>
      </c>
      <c r="S31" s="552">
        <v>2.2222222222222223</v>
      </c>
      <c r="T31" s="552">
        <v>4.5977011494252871</v>
      </c>
      <c r="U31" s="552">
        <v>3.1746031746031744</v>
      </c>
      <c r="V31" s="552">
        <v>4.5977011494252871</v>
      </c>
      <c r="W31" s="552">
        <v>4.7619047619047619</v>
      </c>
      <c r="X31" s="552">
        <v>1.4705882352941178</v>
      </c>
      <c r="Y31" s="552">
        <v>5.333333333333333</v>
      </c>
      <c r="Z31" s="552">
        <v>0</v>
      </c>
      <c r="AA31" s="552">
        <v>8</v>
      </c>
      <c r="AB31" s="552">
        <v>4.3478260869565215</v>
      </c>
      <c r="AC31" s="552">
        <v>6.1224489795918364</v>
      </c>
      <c r="AD31" s="552">
        <v>7.3529411764705888</v>
      </c>
      <c r="AE31" s="552">
        <v>5.2631578947368416</v>
      </c>
    </row>
    <row r="32" spans="1:31" ht="15" customHeight="1">
      <c r="B32" s="528" t="s">
        <v>32</v>
      </c>
      <c r="C32" s="124"/>
      <c r="D32" s="552">
        <v>1.6666666666666667</v>
      </c>
      <c r="E32" s="552">
        <v>3.6231884057971016</v>
      </c>
      <c r="F32" s="552">
        <v>5.2287581699346406</v>
      </c>
      <c r="G32" s="552">
        <v>6.666666666666667</v>
      </c>
      <c r="H32" s="552">
        <v>9.5238095238095237</v>
      </c>
      <c r="I32" s="552">
        <v>7.746478873239437</v>
      </c>
      <c r="J32" s="552">
        <v>4.5801526717557248</v>
      </c>
      <c r="K32" s="552">
        <v>10</v>
      </c>
      <c r="L32" s="552">
        <v>5.9701492537313436</v>
      </c>
      <c r="M32" s="552">
        <v>23.529411764705884</v>
      </c>
      <c r="N32" s="552">
        <v>14</v>
      </c>
      <c r="O32" s="552">
        <v>17.241379310344829</v>
      </c>
      <c r="P32" s="552">
        <v>14.942528735632186</v>
      </c>
      <c r="Q32" s="553">
        <v>20.87912087912088</v>
      </c>
      <c r="R32" s="552">
        <v>2.4390243902439024</v>
      </c>
      <c r="S32" s="552">
        <v>5.5555555555555554</v>
      </c>
      <c r="T32" s="552">
        <v>8.0459770114942533</v>
      </c>
      <c r="U32" s="552">
        <v>6.3492063492063489</v>
      </c>
      <c r="V32" s="552">
        <v>9.1954022988505741</v>
      </c>
      <c r="W32" s="552">
        <v>7.1428571428571432</v>
      </c>
      <c r="X32" s="552">
        <v>2.9411764705882355</v>
      </c>
      <c r="Y32" s="552">
        <v>10.666666666666666</v>
      </c>
      <c r="Z32" s="552">
        <v>8.5714285714285712</v>
      </c>
      <c r="AA32" s="552">
        <v>24</v>
      </c>
      <c r="AB32" s="552">
        <v>17.391304347826086</v>
      </c>
      <c r="AC32" s="552">
        <v>18.367346938775512</v>
      </c>
      <c r="AD32" s="552">
        <v>17.647058823529413</v>
      </c>
      <c r="AE32" s="552">
        <v>24.561403508771928</v>
      </c>
    </row>
    <row r="33" spans="2:31" ht="15" customHeight="1">
      <c r="B33" s="484" t="s">
        <v>82</v>
      </c>
      <c r="C33" s="542"/>
      <c r="D33" s="559">
        <v>10</v>
      </c>
      <c r="E33" s="559">
        <v>4.2372881355932206</v>
      </c>
      <c r="F33" s="559">
        <v>9.0909090909090917</v>
      </c>
      <c r="G33" s="559">
        <v>8.3333333333333339</v>
      </c>
      <c r="H33" s="559">
        <v>5.7377049180327866</v>
      </c>
      <c r="I33" s="559">
        <v>6.4</v>
      </c>
      <c r="J33" s="559">
        <v>6.666666666666667</v>
      </c>
      <c r="K33" s="559">
        <v>9.7560975609756095</v>
      </c>
      <c r="L33" s="559">
        <v>5.9701492537313436</v>
      </c>
      <c r="M33" s="559">
        <v>14.705882352941176</v>
      </c>
      <c r="N33" s="559">
        <v>18</v>
      </c>
      <c r="O33" s="559">
        <v>11.842105263157894</v>
      </c>
      <c r="P33" s="559">
        <v>11.688311688311687</v>
      </c>
      <c r="Q33" s="560">
        <v>9.5238095238095237</v>
      </c>
      <c r="R33" s="559">
        <v>8.8495575221238933</v>
      </c>
      <c r="S33" s="559">
        <v>2.4691358024691357</v>
      </c>
      <c r="T33" s="559">
        <v>8.6419753086419746</v>
      </c>
      <c r="U33" s="559">
        <v>3.8461538461538463</v>
      </c>
      <c r="V33" s="559">
        <v>3.9473684210526314</v>
      </c>
      <c r="W33" s="559">
        <v>5.1282051282051286</v>
      </c>
      <c r="X33" s="559">
        <v>5.9701492537313436</v>
      </c>
      <c r="Y33" s="559">
        <v>12.328767123287671</v>
      </c>
      <c r="Z33" s="559">
        <v>2.8571428571428572</v>
      </c>
      <c r="AA33" s="559">
        <v>16</v>
      </c>
      <c r="AB33" s="559">
        <v>21.739130434782609</v>
      </c>
      <c r="AC33" s="559">
        <v>13.333333333333334</v>
      </c>
      <c r="AD33" s="559">
        <v>11.111111111111111</v>
      </c>
      <c r="AE33" s="559">
        <v>5.5555555555555554</v>
      </c>
    </row>
    <row r="34" spans="2:31" ht="15" customHeight="1">
      <c r="B34" s="329" t="s">
        <v>83</v>
      </c>
      <c r="C34" s="538"/>
      <c r="D34" s="557">
        <v>1.25</v>
      </c>
      <c r="E34" s="557">
        <v>0.84745762711864403</v>
      </c>
      <c r="F34" s="557">
        <v>1.5151515151515151</v>
      </c>
      <c r="G34" s="557">
        <v>1.0416666666666667</v>
      </c>
      <c r="H34" s="557">
        <v>1.639344262295082</v>
      </c>
      <c r="I34" s="557">
        <v>0.8</v>
      </c>
      <c r="J34" s="557">
        <v>0</v>
      </c>
      <c r="K34" s="557">
        <v>0</v>
      </c>
      <c r="L34" s="557">
        <v>0</v>
      </c>
      <c r="M34" s="557">
        <v>0</v>
      </c>
      <c r="N34" s="557">
        <v>4</v>
      </c>
      <c r="O34" s="557">
        <v>1.3157894736842104</v>
      </c>
      <c r="P34" s="557">
        <v>3.8961038961038961</v>
      </c>
      <c r="Q34" s="558">
        <v>1.1904761904761905</v>
      </c>
      <c r="R34" s="557">
        <v>1.7699115044247788</v>
      </c>
      <c r="S34" s="557">
        <v>1.2345679012345678</v>
      </c>
      <c r="T34" s="557">
        <v>1.2345679012345678</v>
      </c>
      <c r="U34" s="557">
        <v>1.9230769230769231</v>
      </c>
      <c r="V34" s="557">
        <v>1.3157894736842106</v>
      </c>
      <c r="W34" s="557">
        <v>0</v>
      </c>
      <c r="X34" s="557">
        <v>0</v>
      </c>
      <c r="Y34" s="557">
        <v>0</v>
      </c>
      <c r="Z34" s="557">
        <v>0</v>
      </c>
      <c r="AA34" s="557">
        <v>0</v>
      </c>
      <c r="AB34" s="557">
        <v>8.695652173913043</v>
      </c>
      <c r="AC34" s="557">
        <v>2.2222222222222223</v>
      </c>
      <c r="AD34" s="557">
        <v>4.7619047619047619</v>
      </c>
      <c r="AE34" s="557">
        <v>1.8518518518518516</v>
      </c>
    </row>
    <row r="35" spans="2:31" ht="15" customHeight="1">
      <c r="B35" s="121" t="s">
        <v>81</v>
      </c>
      <c r="C35" s="544"/>
      <c r="D35" s="552">
        <v>6.1111111111111107</v>
      </c>
      <c r="E35" s="552">
        <v>15.217391304347826</v>
      </c>
      <c r="F35" s="552">
        <v>25.490196078431371</v>
      </c>
      <c r="G35" s="552">
        <v>19.166666666666668</v>
      </c>
      <c r="H35" s="552">
        <v>20.408163265306122</v>
      </c>
      <c r="I35" s="552">
        <v>16.197183098591548</v>
      </c>
      <c r="J35" s="552">
        <v>13.740458015267176</v>
      </c>
      <c r="K35" s="552">
        <v>17.857142857142858</v>
      </c>
      <c r="L35" s="552">
        <v>19.402985074626866</v>
      </c>
      <c r="M35" s="552">
        <v>38.235294117647058</v>
      </c>
      <c r="N35" s="552">
        <v>40</v>
      </c>
      <c r="O35" s="552">
        <v>36.363636363636367</v>
      </c>
      <c r="P35" s="552">
        <v>36.363636363636367</v>
      </c>
      <c r="Q35" s="553">
        <v>54.945054945054949</v>
      </c>
      <c r="R35" s="552">
        <v>8.9430894308943092</v>
      </c>
      <c r="S35" s="552">
        <v>22.222222222222221</v>
      </c>
      <c r="T35" s="552">
        <v>39.080459770114942</v>
      </c>
      <c r="U35" s="552">
        <v>28.571428571428573</v>
      </c>
      <c r="V35" s="552">
        <v>26.436781609195403</v>
      </c>
      <c r="W35" s="552">
        <v>16.666666666666668</v>
      </c>
      <c r="X35" s="552">
        <v>19.117647058823529</v>
      </c>
      <c r="Y35" s="552">
        <v>21.333333333333332</v>
      </c>
      <c r="Z35" s="552">
        <v>31.428571428571427</v>
      </c>
      <c r="AA35" s="552">
        <v>44</v>
      </c>
      <c r="AB35" s="552">
        <v>47.826086956521742</v>
      </c>
      <c r="AC35" s="552">
        <v>44</v>
      </c>
      <c r="AD35" s="552">
        <v>40.579710144927539</v>
      </c>
      <c r="AE35" s="552">
        <v>64.912280701754383</v>
      </c>
    </row>
    <row r="36" spans="2:31" ht="15" customHeight="1">
      <c r="B36" s="329" t="s">
        <v>84</v>
      </c>
      <c r="C36" s="487"/>
      <c r="D36" s="557">
        <v>1.6666666666666667</v>
      </c>
      <c r="E36" s="557">
        <v>0.72463768115942029</v>
      </c>
      <c r="F36" s="557">
        <v>1.3071895424836601</v>
      </c>
      <c r="G36" s="557">
        <v>1.6666666666666667</v>
      </c>
      <c r="H36" s="557">
        <v>1.3605442176870748</v>
      </c>
      <c r="I36" s="557">
        <v>0.70422535211267601</v>
      </c>
      <c r="J36" s="557">
        <v>0.76335877862595425</v>
      </c>
      <c r="K36" s="557">
        <v>0.7142857142857143</v>
      </c>
      <c r="L36" s="557">
        <v>0</v>
      </c>
      <c r="M36" s="557">
        <v>0</v>
      </c>
      <c r="N36" s="557">
        <v>0</v>
      </c>
      <c r="O36" s="557">
        <v>0</v>
      </c>
      <c r="P36" s="557">
        <v>1.1363636363636365</v>
      </c>
      <c r="Q36" s="565">
        <v>1.098901098901099</v>
      </c>
      <c r="R36" s="557">
        <v>1.6260162601626016</v>
      </c>
      <c r="S36" s="557">
        <v>0</v>
      </c>
      <c r="T36" s="557">
        <v>1.1494252873563218</v>
      </c>
      <c r="U36" s="557">
        <v>1.5873015873015872</v>
      </c>
      <c r="V36" s="557">
        <v>0</v>
      </c>
      <c r="W36" s="557">
        <v>0</v>
      </c>
      <c r="X36" s="557">
        <v>0</v>
      </c>
      <c r="Y36" s="557">
        <v>0</v>
      </c>
      <c r="Z36" s="557">
        <v>0</v>
      </c>
      <c r="AA36" s="557">
        <v>0</v>
      </c>
      <c r="AB36" s="557">
        <v>0</v>
      </c>
      <c r="AC36" s="557">
        <v>0</v>
      </c>
      <c r="AD36" s="557">
        <v>0</v>
      </c>
      <c r="AE36" s="557">
        <v>0</v>
      </c>
    </row>
    <row r="37" spans="2:31" ht="38.2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row r="38" spans="2:31">
      <c r="B38" s="65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row>
    <row r="39" spans="2:31">
      <c r="B39" s="65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row>
  </sheetData>
  <mergeCells count="5">
    <mergeCell ref="C4:D4"/>
    <mergeCell ref="B2:AE3"/>
    <mergeCell ref="D5:Q5"/>
    <mergeCell ref="R5:AE5"/>
    <mergeCell ref="B37:AE39"/>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0" orientation="landscape"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showGridLines="0" showRowColHeaders="0" zoomScale="80" zoomScaleNormal="80" workbookViewId="0">
      <selection activeCell="C4" sqref="C4:D4"/>
    </sheetView>
  </sheetViews>
  <sheetFormatPr baseColWidth="10" defaultRowHeight="12.75"/>
  <cols>
    <col min="1" max="1" width="5.7109375" style="251" customWidth="1"/>
    <col min="2" max="2" width="17.7109375" style="251" customWidth="1"/>
    <col min="3" max="3" width="13.42578125" style="251" customWidth="1"/>
    <col min="4" max="31" width="6.5703125" style="533" customWidth="1"/>
    <col min="32" max="16384" width="11.42578125" style="251"/>
  </cols>
  <sheetData>
    <row r="1" spans="1:31" s="125" customFormat="1">
      <c r="A1" s="124"/>
      <c r="B1" s="124"/>
      <c r="C1" s="124"/>
      <c r="D1" s="505"/>
      <c r="E1" s="505"/>
      <c r="F1" s="505"/>
      <c r="G1" s="505"/>
      <c r="H1" s="505"/>
      <c r="I1" s="505"/>
      <c r="J1" s="505"/>
      <c r="K1" s="505"/>
      <c r="L1" s="505"/>
      <c r="M1" s="505"/>
      <c r="N1" s="505"/>
      <c r="O1" s="505"/>
      <c r="P1" s="505"/>
      <c r="Q1" s="505"/>
      <c r="R1" s="505"/>
      <c r="S1" s="505"/>
      <c r="T1" s="505"/>
      <c r="U1" s="505"/>
      <c r="V1" s="505"/>
      <c r="W1" s="505"/>
      <c r="X1" s="505"/>
      <c r="Y1" s="537"/>
      <c r="Z1" s="537"/>
      <c r="AA1" s="537"/>
      <c r="AB1" s="537"/>
      <c r="AC1" s="537"/>
      <c r="AD1" s="537"/>
      <c r="AE1" s="537"/>
    </row>
    <row r="2" spans="1:31" s="125" customFormat="1" ht="12.75" customHeight="1">
      <c r="A2" s="124"/>
      <c r="B2" s="654" t="s">
        <v>205</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s="125" customFormat="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s="125" customFormat="1" ht="14.25" customHeight="1">
      <c r="A4" s="124"/>
      <c r="B4" s="330" t="s">
        <v>20</v>
      </c>
      <c r="C4" s="655" t="s">
        <v>53</v>
      </c>
      <c r="D4" s="655"/>
      <c r="E4" s="534"/>
      <c r="F4" s="534"/>
      <c r="G4" s="534"/>
      <c r="H4" s="534"/>
      <c r="I4" s="534"/>
      <c r="J4" s="534"/>
      <c r="K4" s="534"/>
      <c r="L4" s="534"/>
      <c r="M4" s="534"/>
      <c r="N4" s="534"/>
      <c r="O4" s="534"/>
      <c r="P4" s="534"/>
      <c r="Q4" s="534"/>
      <c r="R4" s="534"/>
      <c r="S4" s="534"/>
      <c r="T4" s="534"/>
      <c r="U4" s="534"/>
      <c r="V4" s="534"/>
      <c r="W4" s="534"/>
      <c r="X4" s="534"/>
      <c r="Y4" s="537"/>
      <c r="Z4" s="537"/>
      <c r="AA4" s="537"/>
      <c r="AB4" s="537"/>
      <c r="AC4" s="537"/>
      <c r="AD4" s="537"/>
      <c r="AE4" s="537"/>
    </row>
    <row r="5" spans="1:31" s="125" customFormat="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s="125" customFormat="1" ht="12.75" customHeight="1">
      <c r="A6" s="124"/>
      <c r="B6" s="538"/>
      <c r="C6" s="483"/>
      <c r="D6" s="502">
        <v>2008</v>
      </c>
      <c r="E6" s="502">
        <v>2009</v>
      </c>
      <c r="F6" s="502">
        <v>2010</v>
      </c>
      <c r="G6" s="502">
        <v>2011</v>
      </c>
      <c r="H6" s="502">
        <v>2012</v>
      </c>
      <c r="I6" s="502">
        <v>2013</v>
      </c>
      <c r="J6" s="502">
        <v>2014</v>
      </c>
      <c r="K6" s="502">
        <v>2015</v>
      </c>
      <c r="L6" s="448" t="s">
        <v>88</v>
      </c>
      <c r="M6" s="448" t="s">
        <v>89</v>
      </c>
      <c r="N6" s="448" t="s">
        <v>90</v>
      </c>
      <c r="O6" s="448" t="s">
        <v>104</v>
      </c>
      <c r="P6" s="448" t="s">
        <v>105</v>
      </c>
      <c r="Q6" s="449" t="s">
        <v>106</v>
      </c>
      <c r="R6" s="502">
        <v>2008</v>
      </c>
      <c r="S6" s="502">
        <v>2009</v>
      </c>
      <c r="T6" s="502">
        <v>2010</v>
      </c>
      <c r="U6" s="502">
        <v>2011</v>
      </c>
      <c r="V6" s="502">
        <v>2012</v>
      </c>
      <c r="W6" s="502">
        <v>2013</v>
      </c>
      <c r="X6" s="502">
        <v>2014</v>
      </c>
      <c r="Y6" s="502">
        <v>2015</v>
      </c>
      <c r="Z6" s="448" t="s">
        <v>88</v>
      </c>
      <c r="AA6" s="448" t="s">
        <v>89</v>
      </c>
      <c r="AB6" s="448" t="s">
        <v>90</v>
      </c>
      <c r="AC6" s="448" t="s">
        <v>104</v>
      </c>
      <c r="AD6" s="448" t="s">
        <v>105</v>
      </c>
      <c r="AE6" s="448" t="s">
        <v>106</v>
      </c>
    </row>
    <row r="7" spans="1:31" s="125" customFormat="1" ht="12.75" customHeight="1">
      <c r="A7" s="124"/>
      <c r="B7" s="484" t="s">
        <v>11</v>
      </c>
      <c r="C7" s="485"/>
      <c r="D7" s="503">
        <v>78</v>
      </c>
      <c r="E7" s="503">
        <v>82</v>
      </c>
      <c r="F7" s="503">
        <v>107</v>
      </c>
      <c r="G7" s="503">
        <v>57</v>
      </c>
      <c r="H7" s="503">
        <v>71</v>
      </c>
      <c r="I7" s="503">
        <v>58</v>
      </c>
      <c r="J7" s="503">
        <v>82</v>
      </c>
      <c r="K7" s="503">
        <v>87</v>
      </c>
      <c r="L7" s="503">
        <v>78</v>
      </c>
      <c r="M7" s="503">
        <v>75</v>
      </c>
      <c r="N7" s="503">
        <v>55</v>
      </c>
      <c r="O7" s="503">
        <v>71</v>
      </c>
      <c r="P7" s="503">
        <v>68</v>
      </c>
      <c r="Q7" s="504">
        <v>88</v>
      </c>
      <c r="R7" s="503">
        <v>44</v>
      </c>
      <c r="S7" s="503">
        <v>48</v>
      </c>
      <c r="T7" s="503">
        <v>65</v>
      </c>
      <c r="U7" s="503">
        <v>33</v>
      </c>
      <c r="V7" s="503">
        <v>38</v>
      </c>
      <c r="W7" s="503">
        <v>29</v>
      </c>
      <c r="X7" s="505">
        <v>42</v>
      </c>
      <c r="Y7" s="505">
        <v>46</v>
      </c>
      <c r="Z7" s="537">
        <v>41</v>
      </c>
      <c r="AA7" s="537">
        <v>47</v>
      </c>
      <c r="AB7" s="537">
        <v>23</v>
      </c>
      <c r="AC7" s="537">
        <v>36</v>
      </c>
      <c r="AD7" s="537">
        <v>35</v>
      </c>
      <c r="AE7" s="537">
        <v>56</v>
      </c>
    </row>
    <row r="8" spans="1:31" s="125" customFormat="1" ht="12.75" customHeight="1">
      <c r="A8" s="124"/>
      <c r="B8" s="121" t="s">
        <v>17</v>
      </c>
      <c r="C8" s="124"/>
      <c r="D8" s="120">
        <v>129.53152764169587</v>
      </c>
      <c r="E8" s="120">
        <v>135.06835776643058</v>
      </c>
      <c r="F8" s="120">
        <v>175.52493438320209</v>
      </c>
      <c r="G8" s="120">
        <v>93.84415285072194</v>
      </c>
      <c r="H8" s="120">
        <v>117.7211831807932</v>
      </c>
      <c r="I8" s="120">
        <v>96.501006605327518</v>
      </c>
      <c r="J8" s="120">
        <v>137.57004328423312</v>
      </c>
      <c r="K8" s="120">
        <v>146.01235230934478</v>
      </c>
      <c r="L8" s="120">
        <v>131.31534200912472</v>
      </c>
      <c r="M8" s="120">
        <v>125.49360819222274</v>
      </c>
      <c r="N8" s="120">
        <v>92.002475702982551</v>
      </c>
      <c r="O8" s="120">
        <v>118.27025586353946</v>
      </c>
      <c r="P8" s="120">
        <v>111.79062273952785</v>
      </c>
      <c r="Q8" s="515">
        <v>143.51647993215585</v>
      </c>
      <c r="R8" s="120">
        <v>75.966850828729278</v>
      </c>
      <c r="S8" s="120">
        <v>82.338410868670238</v>
      </c>
      <c r="T8" s="120">
        <v>111.17572606301098</v>
      </c>
      <c r="U8" s="120">
        <v>56.822095185618842</v>
      </c>
      <c r="V8" s="120">
        <v>66.007747225069053</v>
      </c>
      <c r="W8" s="120">
        <v>50.618770836606096</v>
      </c>
      <c r="X8" s="120">
        <v>73.998379083124846</v>
      </c>
      <c r="Y8" s="120">
        <v>81.180290837215864</v>
      </c>
      <c r="Z8" s="120">
        <v>72.568940493468801</v>
      </c>
      <c r="AA8" s="120">
        <v>82.726088640123919</v>
      </c>
      <c r="AB8" s="120">
        <v>40.430319223737868</v>
      </c>
      <c r="AC8" s="120">
        <v>62.898576046125626</v>
      </c>
      <c r="AD8" s="120">
        <v>60.230597143348824</v>
      </c>
      <c r="AE8" s="120">
        <v>95.695415164305601</v>
      </c>
    </row>
    <row r="9" spans="1:31" s="125" customFormat="1" ht="12.75" customHeight="1">
      <c r="A9" s="124"/>
      <c r="B9" s="121" t="s">
        <v>67</v>
      </c>
      <c r="C9" s="124"/>
      <c r="D9" s="540">
        <v>1</v>
      </c>
      <c r="E9" s="540">
        <v>1.0243902439024386</v>
      </c>
      <c r="F9" s="540">
        <v>1.0747663551401871</v>
      </c>
      <c r="G9" s="540">
        <v>1.0526315789473684</v>
      </c>
      <c r="H9" s="540">
        <v>1.0704225352112675</v>
      </c>
      <c r="I9" s="540">
        <v>1.0689655172413792</v>
      </c>
      <c r="J9" s="540">
        <v>1.0731707317073171</v>
      </c>
      <c r="K9" s="540">
        <v>1.0795454545454546</v>
      </c>
      <c r="L9" s="540">
        <v>1.1509433962264153</v>
      </c>
      <c r="M9" s="540">
        <v>1.1458333333333335</v>
      </c>
      <c r="N9" s="540">
        <v>1.0208333333333333</v>
      </c>
      <c r="O9" s="540">
        <v>1.2394366197183098</v>
      </c>
      <c r="P9" s="540">
        <v>1.2352941176470589</v>
      </c>
      <c r="Q9" s="567">
        <v>1.1931818181818181</v>
      </c>
      <c r="R9" s="539">
        <v>1</v>
      </c>
      <c r="S9" s="539">
        <v>1.041666666666667</v>
      </c>
      <c r="T9" s="539">
        <v>1.092307692307692</v>
      </c>
      <c r="U9" s="539">
        <v>1.0909090909090911</v>
      </c>
      <c r="V9" s="539">
        <v>1.131578947368421</v>
      </c>
      <c r="W9" s="539">
        <v>1.1379310344827587</v>
      </c>
      <c r="X9" s="539">
        <v>1.1190476190476191</v>
      </c>
      <c r="Y9" s="539">
        <v>1.1458333333333333</v>
      </c>
      <c r="Z9" s="540">
        <v>1.1785714285714286</v>
      </c>
      <c r="AA9" s="540">
        <v>1.1666666666666667</v>
      </c>
      <c r="AB9" s="540">
        <v>1.0357142857142858</v>
      </c>
      <c r="AC9" s="540">
        <v>1.3055555555555556</v>
      </c>
      <c r="AD9" s="540">
        <v>1.4</v>
      </c>
      <c r="AE9" s="540">
        <v>1.2142857142857142</v>
      </c>
    </row>
    <row r="10" spans="1:31" s="125" customFormat="1" ht="12.75" customHeight="1">
      <c r="A10" s="124"/>
      <c r="B10" s="121" t="s">
        <v>2</v>
      </c>
      <c r="C10" s="124"/>
      <c r="D10" s="120">
        <v>43.589743589743591</v>
      </c>
      <c r="E10" s="120">
        <v>45.121951219512198</v>
      </c>
      <c r="F10" s="120">
        <v>57.943925233644862</v>
      </c>
      <c r="G10" s="120">
        <v>52.631578947368418</v>
      </c>
      <c r="H10" s="120">
        <v>49.29577464788732</v>
      </c>
      <c r="I10" s="120">
        <v>46.551724137931032</v>
      </c>
      <c r="J10" s="120">
        <v>52.439024390243901</v>
      </c>
      <c r="K10" s="120">
        <v>46.590909090909093</v>
      </c>
      <c r="L10" s="120">
        <v>54.285714285714285</v>
      </c>
      <c r="M10" s="120">
        <v>61.111111111111114</v>
      </c>
      <c r="N10" s="120">
        <v>68.181818181818187</v>
      </c>
      <c r="O10" s="120">
        <v>60.563380281690137</v>
      </c>
      <c r="P10" s="120">
        <v>69.117647058823522</v>
      </c>
      <c r="Q10" s="515">
        <v>59.090909090909093</v>
      </c>
      <c r="R10" s="120">
        <v>52.272727272727273</v>
      </c>
      <c r="S10" s="120">
        <v>52.083333333333336</v>
      </c>
      <c r="T10" s="120">
        <v>64.615384615384613</v>
      </c>
      <c r="U10" s="120">
        <v>54.545454545454547</v>
      </c>
      <c r="V10" s="120">
        <v>57.89473684210526</v>
      </c>
      <c r="W10" s="120">
        <v>68.965517241379317</v>
      </c>
      <c r="X10" s="120">
        <v>61.904761904761905</v>
      </c>
      <c r="Y10" s="120">
        <v>52.083333333333336</v>
      </c>
      <c r="Z10" s="461">
        <v>74.827895839569024</v>
      </c>
      <c r="AA10" s="461">
        <v>95.912308746289057</v>
      </c>
      <c r="AB10" s="461">
        <v>78.29491083079597</v>
      </c>
      <c r="AC10" s="461">
        <v>80.555555555555557</v>
      </c>
      <c r="AD10" s="461">
        <v>80</v>
      </c>
      <c r="AE10" s="461">
        <v>69.642857142857139</v>
      </c>
    </row>
    <row r="11" spans="1:31" s="125" customFormat="1" ht="12.75" customHeight="1">
      <c r="A11" s="124"/>
      <c r="B11" s="121" t="s">
        <v>5</v>
      </c>
      <c r="C11" s="124"/>
      <c r="D11" s="120">
        <v>56.410256410256409</v>
      </c>
      <c r="E11" s="120">
        <v>58.536585365853661</v>
      </c>
      <c r="F11" s="120">
        <v>60.747663551401871</v>
      </c>
      <c r="G11" s="120">
        <v>57.89473684210526</v>
      </c>
      <c r="H11" s="120">
        <v>53.521126760563384</v>
      </c>
      <c r="I11" s="120">
        <v>50</v>
      </c>
      <c r="J11" s="120">
        <v>51.219512195121951</v>
      </c>
      <c r="K11" s="120">
        <v>54.545454545454547</v>
      </c>
      <c r="L11" s="120">
        <v>54.285714285714285</v>
      </c>
      <c r="M11" s="120">
        <v>63.888888888888886</v>
      </c>
      <c r="N11" s="120">
        <v>36.363636363636367</v>
      </c>
      <c r="O11" s="120">
        <v>50.704225352112672</v>
      </c>
      <c r="P11" s="120">
        <v>51.470588235294116</v>
      </c>
      <c r="Q11" s="515">
        <v>63.636363636363633</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s="125" customFormat="1" ht="12.75" customHeight="1">
      <c r="A12" s="124"/>
      <c r="B12" s="329" t="s">
        <v>10</v>
      </c>
      <c r="C12" s="538"/>
      <c r="D12" s="495">
        <v>76.730769230769255</v>
      </c>
      <c r="E12" s="495">
        <v>75.91463414634147</v>
      </c>
      <c r="F12" s="495">
        <v>73.850467289719603</v>
      </c>
      <c r="G12" s="495">
        <v>75.877192982456137</v>
      </c>
      <c r="H12" s="495">
        <v>74.929577464788707</v>
      </c>
      <c r="I12" s="495">
        <v>74.844827586206875</v>
      </c>
      <c r="J12" s="495">
        <v>75.463414634146346</v>
      </c>
      <c r="K12" s="495">
        <v>76.284090909090907</v>
      </c>
      <c r="L12" s="495">
        <v>75.113207547169807</v>
      </c>
      <c r="M12" s="495">
        <v>73.520833333333329</v>
      </c>
      <c r="N12" s="495">
        <v>73.083333333333343</v>
      </c>
      <c r="O12" s="495">
        <v>75.873239436619741</v>
      </c>
      <c r="P12" s="495">
        <v>75.911764705882362</v>
      </c>
      <c r="Q12" s="511">
        <v>73.386363636363583</v>
      </c>
      <c r="R12" s="495">
        <v>70.090909090909079</v>
      </c>
      <c r="S12" s="495">
        <v>69.604166666666643</v>
      </c>
      <c r="T12" s="495">
        <v>67.369230769230796</v>
      </c>
      <c r="U12" s="495">
        <v>69.6666666666667</v>
      </c>
      <c r="V12" s="495">
        <v>65.394736842105246</v>
      </c>
      <c r="W12" s="495">
        <v>63.413793103448292</v>
      </c>
      <c r="X12" s="495">
        <v>65.80952380952381</v>
      </c>
      <c r="Y12" s="495">
        <v>67.854166666666671</v>
      </c>
      <c r="Z12" s="495">
        <v>64.785714285714278</v>
      </c>
      <c r="AA12" s="495">
        <v>65.266666666666666</v>
      </c>
      <c r="AB12" s="495">
        <v>64.285714285714278</v>
      </c>
      <c r="AC12" s="495">
        <v>66.277777777777786</v>
      </c>
      <c r="AD12" s="495">
        <v>65.028571428571425</v>
      </c>
      <c r="AE12" s="495">
        <v>65.535714285714292</v>
      </c>
    </row>
    <row r="13" spans="1:31" s="125" customFormat="1" ht="12.75" customHeight="1">
      <c r="A13" s="124"/>
      <c r="B13" s="484" t="s">
        <v>6</v>
      </c>
      <c r="C13" s="542"/>
      <c r="D13" s="512">
        <v>98.717948717948715</v>
      </c>
      <c r="E13" s="512">
        <v>95.121951219512198</v>
      </c>
      <c r="F13" s="512">
        <v>90.654205607476641</v>
      </c>
      <c r="G13" s="512">
        <v>96.491228070175438</v>
      </c>
      <c r="H13" s="512">
        <v>95.774647887323937</v>
      </c>
      <c r="I13" s="512">
        <v>94.827586206896555</v>
      </c>
      <c r="J13" s="512">
        <v>84.146341463414629</v>
      </c>
      <c r="K13" s="512">
        <v>89.772727272727266</v>
      </c>
      <c r="L13" s="512">
        <v>85.714285714285708</v>
      </c>
      <c r="M13" s="512">
        <v>97.222222222222229</v>
      </c>
      <c r="N13" s="512">
        <v>90.909090909090907</v>
      </c>
      <c r="O13" s="512">
        <v>94.366197183098592</v>
      </c>
      <c r="P13" s="512">
        <v>91.17647058823529</v>
      </c>
      <c r="Q13" s="513">
        <v>94.318181818181827</v>
      </c>
      <c r="R13" s="512">
        <v>97.727272727272734</v>
      </c>
      <c r="S13" s="512">
        <v>91.666666666666671</v>
      </c>
      <c r="T13" s="512">
        <v>84.615384615384613</v>
      </c>
      <c r="U13" s="512">
        <v>96.969696969696969</v>
      </c>
      <c r="V13" s="512">
        <v>92.10526315789474</v>
      </c>
      <c r="W13" s="512">
        <v>93.103448275862064</v>
      </c>
      <c r="X13" s="512">
        <v>85.714285714285708</v>
      </c>
      <c r="Y13" s="512">
        <v>87.5</v>
      </c>
      <c r="Z13" s="514">
        <v>78.94736842105263</v>
      </c>
      <c r="AA13" s="514">
        <v>95.652173913043484</v>
      </c>
      <c r="AB13" s="514">
        <v>87.5</v>
      </c>
      <c r="AC13" s="514">
        <v>88.888888888888886</v>
      </c>
      <c r="AD13" s="514">
        <v>88.571428571428569</v>
      </c>
      <c r="AE13" s="514">
        <v>92.857142857142861</v>
      </c>
    </row>
    <row r="14" spans="1:31" s="125" customFormat="1" ht="12.75" customHeight="1">
      <c r="A14" s="124"/>
      <c r="B14" s="121" t="s">
        <v>1</v>
      </c>
      <c r="C14" s="124"/>
      <c r="D14" s="120">
        <v>8.5641025641025621</v>
      </c>
      <c r="E14" s="120">
        <v>8.6341463414634134</v>
      </c>
      <c r="F14" s="120">
        <v>7.6915887850467266</v>
      </c>
      <c r="G14" s="120">
        <v>7.859649122807018</v>
      </c>
      <c r="H14" s="120">
        <v>6.9577464788732382</v>
      </c>
      <c r="I14" s="120">
        <v>10.896551724137929</v>
      </c>
      <c r="J14" s="120">
        <v>9.1951219512195124</v>
      </c>
      <c r="K14" s="120">
        <v>7.9886363636363633</v>
      </c>
      <c r="L14" s="120">
        <v>8.452830188679247</v>
      </c>
      <c r="M14" s="120">
        <v>14.249999999999998</v>
      </c>
      <c r="N14" s="120">
        <v>6.9375</v>
      </c>
      <c r="O14" s="120">
        <v>11.295774647887322</v>
      </c>
      <c r="P14" s="120">
        <v>10.838235294117649</v>
      </c>
      <c r="Q14" s="515">
        <v>7.3181818181818166</v>
      </c>
      <c r="R14" s="120">
        <v>9.9318181818181852</v>
      </c>
      <c r="S14" s="120">
        <v>8.1666666666666679</v>
      </c>
      <c r="T14" s="120">
        <v>7.8</v>
      </c>
      <c r="U14" s="120">
        <v>7.0303030303030294</v>
      </c>
      <c r="V14" s="120">
        <v>6.6842105263157903</v>
      </c>
      <c r="W14" s="120">
        <v>13</v>
      </c>
      <c r="X14" s="120">
        <v>8.8809523809523814</v>
      </c>
      <c r="Y14" s="120">
        <v>8.625</v>
      </c>
      <c r="Z14" s="514">
        <v>9.3214285714285712</v>
      </c>
      <c r="AA14" s="514">
        <v>18.533333333333335</v>
      </c>
      <c r="AB14" s="514">
        <v>8.178571428571427</v>
      </c>
      <c r="AC14" s="514">
        <v>14.111111111111111</v>
      </c>
      <c r="AD14" s="514">
        <v>12.914285714285711</v>
      </c>
      <c r="AE14" s="514">
        <v>7.3392857142857162</v>
      </c>
    </row>
    <row r="15" spans="1:31" s="125" customFormat="1" ht="12.75" customHeight="1">
      <c r="A15" s="124"/>
      <c r="B15" s="121" t="s">
        <v>94</v>
      </c>
      <c r="C15" s="121"/>
      <c r="D15" s="120"/>
      <c r="E15" s="120"/>
      <c r="F15" s="120"/>
      <c r="G15" s="120"/>
      <c r="H15" s="120"/>
      <c r="I15" s="120"/>
      <c r="J15" s="120"/>
      <c r="K15" s="120"/>
      <c r="L15" s="120"/>
      <c r="M15" s="120"/>
      <c r="N15" s="120"/>
      <c r="O15" s="120"/>
      <c r="P15" s="120"/>
      <c r="Q15" s="515"/>
      <c r="R15" s="120"/>
      <c r="S15" s="120"/>
      <c r="T15" s="120"/>
      <c r="U15" s="120"/>
      <c r="V15" s="120"/>
      <c r="W15" s="120"/>
      <c r="X15" s="120"/>
      <c r="Y15" s="120"/>
      <c r="Z15" s="120"/>
      <c r="AA15" s="120"/>
      <c r="AB15" s="514"/>
      <c r="AC15" s="514"/>
      <c r="AD15" s="514"/>
      <c r="AE15" s="514"/>
    </row>
    <row r="16" spans="1:31" s="125" customFormat="1" ht="12.75" customHeight="1">
      <c r="A16" s="124"/>
      <c r="B16" s="123" t="s">
        <v>85</v>
      </c>
      <c r="C16" s="123"/>
      <c r="D16" s="120" t="s">
        <v>25</v>
      </c>
      <c r="E16" s="120" t="s">
        <v>25</v>
      </c>
      <c r="F16" s="120" t="s">
        <v>25</v>
      </c>
      <c r="G16" s="120" t="s">
        <v>25</v>
      </c>
      <c r="H16" s="120" t="s">
        <v>25</v>
      </c>
      <c r="I16" s="120" t="s">
        <v>25</v>
      </c>
      <c r="J16" s="120" t="s">
        <v>25</v>
      </c>
      <c r="K16" s="120" t="s">
        <v>25</v>
      </c>
      <c r="L16" s="120" t="s">
        <v>25</v>
      </c>
      <c r="M16" s="120" t="s">
        <v>25</v>
      </c>
      <c r="N16" s="120" t="s">
        <v>25</v>
      </c>
      <c r="O16" s="120">
        <v>40</v>
      </c>
      <c r="P16" s="120">
        <v>25</v>
      </c>
      <c r="Q16" s="515">
        <v>46.666666666666664</v>
      </c>
      <c r="R16" s="120" t="s">
        <v>25</v>
      </c>
      <c r="S16" s="120" t="s">
        <v>25</v>
      </c>
      <c r="T16" s="120" t="s">
        <v>25</v>
      </c>
      <c r="U16" s="120" t="s">
        <v>25</v>
      </c>
      <c r="V16" s="120" t="s">
        <v>25</v>
      </c>
      <c r="W16" s="120" t="s">
        <v>25</v>
      </c>
      <c r="X16" s="120" t="s">
        <v>25</v>
      </c>
      <c r="Y16" s="120" t="s">
        <v>25</v>
      </c>
      <c r="Z16" s="120" t="s">
        <v>25</v>
      </c>
      <c r="AA16" s="120" t="s">
        <v>25</v>
      </c>
      <c r="AB16" s="120" t="s">
        <v>25</v>
      </c>
      <c r="AC16" s="120">
        <v>50</v>
      </c>
      <c r="AD16" s="120">
        <v>33.333333333333329</v>
      </c>
      <c r="AE16" s="120">
        <v>54.54545454545454</v>
      </c>
    </row>
    <row r="17" spans="1:31" s="125" customFormat="1" ht="12.75" customHeight="1">
      <c r="A17" s="124"/>
      <c r="B17" s="123" t="s">
        <v>86</v>
      </c>
      <c r="C17" s="123"/>
      <c r="D17" s="120" t="s">
        <v>25</v>
      </c>
      <c r="E17" s="120" t="s">
        <v>25</v>
      </c>
      <c r="F17" s="120" t="s">
        <v>25</v>
      </c>
      <c r="G17" s="120" t="s">
        <v>25</v>
      </c>
      <c r="H17" s="120" t="s">
        <v>25</v>
      </c>
      <c r="I17" s="120" t="s">
        <v>25</v>
      </c>
      <c r="J17" s="120" t="s">
        <v>25</v>
      </c>
      <c r="K17" s="120" t="s">
        <v>25</v>
      </c>
      <c r="L17" s="120" t="s">
        <v>25</v>
      </c>
      <c r="M17" s="120" t="s">
        <v>25</v>
      </c>
      <c r="N17" s="120" t="s">
        <v>25</v>
      </c>
      <c r="O17" s="120">
        <v>40</v>
      </c>
      <c r="P17" s="120">
        <v>50</v>
      </c>
      <c r="Q17" s="515">
        <v>40</v>
      </c>
      <c r="R17" s="120" t="s">
        <v>25</v>
      </c>
      <c r="S17" s="120" t="s">
        <v>25</v>
      </c>
      <c r="T17" s="120" t="s">
        <v>25</v>
      </c>
      <c r="U17" s="120" t="s">
        <v>25</v>
      </c>
      <c r="V17" s="120" t="s">
        <v>25</v>
      </c>
      <c r="W17" s="120" t="s">
        <v>25</v>
      </c>
      <c r="X17" s="120" t="s">
        <v>25</v>
      </c>
      <c r="Y17" s="120" t="s">
        <v>25</v>
      </c>
      <c r="Z17" s="120" t="s">
        <v>25</v>
      </c>
      <c r="AA17" s="120" t="s">
        <v>25</v>
      </c>
      <c r="AB17" s="120" t="s">
        <v>25</v>
      </c>
      <c r="AC17" s="120">
        <v>50</v>
      </c>
      <c r="AD17" s="120">
        <v>33.333333333333329</v>
      </c>
      <c r="AE17" s="120">
        <v>45.454545454545453</v>
      </c>
    </row>
    <row r="18" spans="1:31" s="125" customFormat="1" ht="12.75" customHeight="1">
      <c r="A18" s="124"/>
      <c r="B18" s="123" t="s">
        <v>87</v>
      </c>
      <c r="C18" s="123"/>
      <c r="D18" s="120" t="s">
        <v>25</v>
      </c>
      <c r="E18" s="120" t="s">
        <v>25</v>
      </c>
      <c r="F18" s="120" t="s">
        <v>25</v>
      </c>
      <c r="G18" s="120" t="s">
        <v>25</v>
      </c>
      <c r="H18" s="120" t="s">
        <v>25</v>
      </c>
      <c r="I18" s="120" t="s">
        <v>25</v>
      </c>
      <c r="J18" s="120" t="s">
        <v>25</v>
      </c>
      <c r="K18" s="120" t="s">
        <v>25</v>
      </c>
      <c r="L18" s="120" t="s">
        <v>25</v>
      </c>
      <c r="M18" s="120" t="s">
        <v>25</v>
      </c>
      <c r="N18" s="120" t="s">
        <v>25</v>
      </c>
      <c r="O18" s="120">
        <v>20</v>
      </c>
      <c r="P18" s="120">
        <v>25</v>
      </c>
      <c r="Q18" s="515">
        <v>13.333333333333334</v>
      </c>
      <c r="R18" s="120" t="s">
        <v>25</v>
      </c>
      <c r="S18" s="120" t="s">
        <v>25</v>
      </c>
      <c r="T18" s="120" t="s">
        <v>25</v>
      </c>
      <c r="U18" s="120" t="s">
        <v>25</v>
      </c>
      <c r="V18" s="120" t="s">
        <v>25</v>
      </c>
      <c r="W18" s="120" t="s">
        <v>25</v>
      </c>
      <c r="X18" s="120" t="s">
        <v>25</v>
      </c>
      <c r="Y18" s="120" t="s">
        <v>25</v>
      </c>
      <c r="Z18" s="120" t="s">
        <v>25</v>
      </c>
      <c r="AA18" s="120" t="s">
        <v>25</v>
      </c>
      <c r="AB18" s="120" t="s">
        <v>25</v>
      </c>
      <c r="AC18" s="120">
        <v>0</v>
      </c>
      <c r="AD18" s="120">
        <v>33.333333333333329</v>
      </c>
      <c r="AE18" s="120">
        <v>0</v>
      </c>
    </row>
    <row r="19" spans="1:31" s="125" customFormat="1" ht="12.75" customHeight="1">
      <c r="A19" s="124"/>
      <c r="B19" s="123" t="s">
        <v>92</v>
      </c>
      <c r="C19" s="123"/>
      <c r="D19" s="120" t="s">
        <v>25</v>
      </c>
      <c r="E19" s="120" t="s">
        <v>25</v>
      </c>
      <c r="F19" s="120" t="s">
        <v>25</v>
      </c>
      <c r="G19" s="120" t="s">
        <v>25</v>
      </c>
      <c r="H19" s="120" t="s">
        <v>25</v>
      </c>
      <c r="I19" s="120" t="s">
        <v>25</v>
      </c>
      <c r="J19" s="120" t="s">
        <v>25</v>
      </c>
      <c r="K19" s="120" t="s">
        <v>25</v>
      </c>
      <c r="L19" s="120" t="s">
        <v>25</v>
      </c>
      <c r="M19" s="120" t="s">
        <v>25</v>
      </c>
      <c r="N19" s="568">
        <v>0</v>
      </c>
      <c r="O19" s="568">
        <v>7.0422535211267672</v>
      </c>
      <c r="P19" s="568">
        <v>5.8823529411764781</v>
      </c>
      <c r="Q19" s="569">
        <v>17.045454545454547</v>
      </c>
      <c r="R19" s="120" t="s">
        <v>25</v>
      </c>
      <c r="S19" s="120" t="s">
        <v>25</v>
      </c>
      <c r="T19" s="120" t="s">
        <v>25</v>
      </c>
      <c r="U19" s="120" t="s">
        <v>25</v>
      </c>
      <c r="V19" s="120" t="s">
        <v>25</v>
      </c>
      <c r="W19" s="120" t="s">
        <v>25</v>
      </c>
      <c r="X19" s="120" t="s">
        <v>25</v>
      </c>
      <c r="Y19" s="120" t="s">
        <v>25</v>
      </c>
      <c r="Z19" s="120" t="s">
        <v>25</v>
      </c>
      <c r="AA19" s="120" t="s">
        <v>25</v>
      </c>
      <c r="AB19" s="568">
        <v>0</v>
      </c>
      <c r="AC19" s="568">
        <v>5.5555555555555571</v>
      </c>
      <c r="AD19" s="568">
        <v>8.5714285714285694</v>
      </c>
      <c r="AE19" s="568">
        <v>19.642857142857139</v>
      </c>
    </row>
    <row r="20" spans="1:31" s="125" customFormat="1" ht="12.75" customHeight="1">
      <c r="A20" s="124"/>
      <c r="B20" s="121" t="s">
        <v>73</v>
      </c>
      <c r="C20" s="124"/>
      <c r="D20" s="120">
        <v>11.538461538461538</v>
      </c>
      <c r="E20" s="120">
        <v>7.3170731707317076</v>
      </c>
      <c r="F20" s="120">
        <v>14.018691588785046</v>
      </c>
      <c r="G20" s="120">
        <v>10.526315789473685</v>
      </c>
      <c r="H20" s="120">
        <v>15.492957746478874</v>
      </c>
      <c r="I20" s="120">
        <v>17.241379310344829</v>
      </c>
      <c r="J20" s="120">
        <v>9.7560975609756095</v>
      </c>
      <c r="K20" s="120">
        <v>19.318181818181817</v>
      </c>
      <c r="L20" s="120">
        <v>22.857142857142858</v>
      </c>
      <c r="M20" s="120">
        <v>13.888888888888889</v>
      </c>
      <c r="N20" s="120">
        <v>9.0909090909090917</v>
      </c>
      <c r="O20" s="120">
        <v>16.901408450704224</v>
      </c>
      <c r="P20" s="120">
        <v>13.23529411764706</v>
      </c>
      <c r="Q20" s="515">
        <v>10.227272727272728</v>
      </c>
      <c r="R20" s="120">
        <v>11.363636363636363</v>
      </c>
      <c r="S20" s="120">
        <v>10.416666666666666</v>
      </c>
      <c r="T20" s="120">
        <v>10.76923076923077</v>
      </c>
      <c r="U20" s="120">
        <v>6.0606060606060606</v>
      </c>
      <c r="V20" s="120">
        <v>5.2631578947368425</v>
      </c>
      <c r="W20" s="120">
        <v>6.8965517241379306</v>
      </c>
      <c r="X20" s="120">
        <v>9.5238095238095237</v>
      </c>
      <c r="Y20" s="120">
        <v>8.3333333333333339</v>
      </c>
      <c r="Z20" s="514">
        <v>0</v>
      </c>
      <c r="AA20" s="514">
        <v>13.043478260869565</v>
      </c>
      <c r="AB20" s="514">
        <v>12.5</v>
      </c>
      <c r="AC20" s="514">
        <v>8.3333333333333321</v>
      </c>
      <c r="AD20" s="514">
        <v>8.5714285714285712</v>
      </c>
      <c r="AE20" s="514">
        <v>5.3571428571428568</v>
      </c>
    </row>
    <row r="21" spans="1:31" s="125" customFormat="1" ht="12.75" customHeight="1">
      <c r="A21" s="124"/>
      <c r="B21" s="329" t="s">
        <v>74</v>
      </c>
      <c r="C21" s="538"/>
      <c r="D21" s="495">
        <v>11.538461538461538</v>
      </c>
      <c r="E21" s="495">
        <v>7.3170731707317076</v>
      </c>
      <c r="F21" s="495">
        <v>14.018691588785046</v>
      </c>
      <c r="G21" s="120">
        <v>10.526315789473685</v>
      </c>
      <c r="H21" s="120">
        <v>14.084507042253522</v>
      </c>
      <c r="I21" s="120">
        <v>17.241379310344829</v>
      </c>
      <c r="J21" s="120">
        <v>8.536585365853659</v>
      </c>
      <c r="K21" s="120">
        <v>19.318181818181817</v>
      </c>
      <c r="L21" s="120">
        <v>22.857142857142858</v>
      </c>
      <c r="M21" s="120">
        <v>11.111111111111111</v>
      </c>
      <c r="N21" s="120">
        <v>9.0909090909090917</v>
      </c>
      <c r="O21" s="120">
        <v>16.901408450704224</v>
      </c>
      <c r="P21" s="120">
        <v>11.76470588235294</v>
      </c>
      <c r="Q21" s="515">
        <v>10.227272727272728</v>
      </c>
      <c r="R21" s="120">
        <v>11.4</v>
      </c>
      <c r="S21" s="120">
        <v>10.4</v>
      </c>
      <c r="T21" s="120">
        <v>10.8</v>
      </c>
      <c r="U21" s="120">
        <v>6.1</v>
      </c>
      <c r="V21" s="120">
        <v>5.3</v>
      </c>
      <c r="W21" s="120">
        <v>6.9</v>
      </c>
      <c r="X21" s="120">
        <v>7.1428571428571432</v>
      </c>
      <c r="Y21" s="495">
        <v>8.3333333333333339</v>
      </c>
      <c r="Z21" s="120">
        <v>0</v>
      </c>
      <c r="AA21" s="120">
        <v>8.695652173913043</v>
      </c>
      <c r="AB21" s="120">
        <v>12.5</v>
      </c>
      <c r="AC21" s="120">
        <v>8.3333333333333321</v>
      </c>
      <c r="AD21" s="120">
        <v>5.7142857142857144</v>
      </c>
      <c r="AE21" s="120">
        <v>5.3571428571428568</v>
      </c>
    </row>
    <row r="22" spans="1:31" s="125" customFormat="1" ht="12.75" customHeight="1">
      <c r="A22" s="124"/>
      <c r="B22" s="484" t="s">
        <v>24</v>
      </c>
      <c r="C22" s="542"/>
      <c r="D22" s="512">
        <v>92.307692307692307</v>
      </c>
      <c r="E22" s="512">
        <v>89.024390243902445</v>
      </c>
      <c r="F22" s="512">
        <v>85.981308411214954</v>
      </c>
      <c r="G22" s="512">
        <v>94.736842105263165</v>
      </c>
      <c r="H22" s="512">
        <v>95.774647887323937</v>
      </c>
      <c r="I22" s="512">
        <v>94.827586206896555</v>
      </c>
      <c r="J22" s="512">
        <v>84.146341463414629</v>
      </c>
      <c r="K22" s="512">
        <v>88.63636363636364</v>
      </c>
      <c r="L22" s="512">
        <v>11.428571428571429</v>
      </c>
      <c r="M22" s="512">
        <v>13.888888888888889</v>
      </c>
      <c r="N22" s="512">
        <v>4.5454545454545459</v>
      </c>
      <c r="O22" s="512">
        <v>15.714285714285714</v>
      </c>
      <c r="P22" s="512">
        <v>20.8955223880597</v>
      </c>
      <c r="Q22" s="513">
        <v>17.045454545454543</v>
      </c>
      <c r="R22" s="512">
        <v>95.454545454545453</v>
      </c>
      <c r="S22" s="512">
        <v>83.333333333333329</v>
      </c>
      <c r="T22" s="512">
        <v>81.538461538461533</v>
      </c>
      <c r="U22" s="512">
        <v>93.939393939393938</v>
      </c>
      <c r="V22" s="512">
        <v>92.10526315789474</v>
      </c>
      <c r="W22" s="512">
        <v>89.65517241379311</v>
      </c>
      <c r="X22" s="512">
        <v>85.714285714285708</v>
      </c>
      <c r="Y22" s="120">
        <v>91.666666666666671</v>
      </c>
      <c r="Z22" s="512">
        <v>21.05263157894737</v>
      </c>
      <c r="AA22" s="512">
        <v>13.043478260869565</v>
      </c>
      <c r="AB22" s="512">
        <v>12.5</v>
      </c>
      <c r="AC22" s="512">
        <v>20</v>
      </c>
      <c r="AD22" s="512">
        <v>32.352941176470587</v>
      </c>
      <c r="AE22" s="512">
        <v>17.857142857142858</v>
      </c>
    </row>
    <row r="23" spans="1:31" s="125" customFormat="1" ht="12.75" customHeight="1">
      <c r="A23" s="124"/>
      <c r="B23" s="121" t="s">
        <v>7</v>
      </c>
      <c r="C23" s="124"/>
      <c r="D23" s="120">
        <v>19.23076923076923</v>
      </c>
      <c r="E23" s="120">
        <v>31.707317073170731</v>
      </c>
      <c r="F23" s="120">
        <v>31.77570093457944</v>
      </c>
      <c r="G23" s="120">
        <v>36.842105263157897</v>
      </c>
      <c r="H23" s="120">
        <v>23.943661971830984</v>
      </c>
      <c r="I23" s="120">
        <v>31.03448275862069</v>
      </c>
      <c r="J23" s="120">
        <v>52.439024390243901</v>
      </c>
      <c r="K23" s="120">
        <v>44.31818181818182</v>
      </c>
      <c r="L23" s="120">
        <v>0</v>
      </c>
      <c r="M23" s="120">
        <v>0</v>
      </c>
      <c r="N23" s="120">
        <v>0</v>
      </c>
      <c r="O23" s="120">
        <v>1.4285714285714286</v>
      </c>
      <c r="P23" s="120">
        <v>2.9850746268656714</v>
      </c>
      <c r="Q23" s="515">
        <v>3.4090909090909087</v>
      </c>
      <c r="R23" s="120">
        <v>29.545454545454547</v>
      </c>
      <c r="S23" s="120">
        <v>41.666666666666664</v>
      </c>
      <c r="T23" s="120">
        <v>35.384615384615387</v>
      </c>
      <c r="U23" s="120">
        <v>39.393939393939391</v>
      </c>
      <c r="V23" s="120">
        <v>34.210526315789473</v>
      </c>
      <c r="W23" s="120">
        <v>51.724137931034484</v>
      </c>
      <c r="X23" s="120">
        <v>69.047619047619051</v>
      </c>
      <c r="Y23" s="120">
        <v>62.5</v>
      </c>
      <c r="Z23" s="120">
        <v>0</v>
      </c>
      <c r="AA23" s="120">
        <v>0</v>
      </c>
      <c r="AB23" s="120">
        <v>0</v>
      </c>
      <c r="AC23" s="120">
        <v>2.8571428571428572</v>
      </c>
      <c r="AD23" s="120">
        <v>5.8823529411764701</v>
      </c>
      <c r="AE23" s="120">
        <v>1.7857142857142856</v>
      </c>
    </row>
    <row r="24" spans="1:31" s="125" customFormat="1" ht="12.75" customHeight="1">
      <c r="A24" s="124"/>
      <c r="B24" s="121" t="s">
        <v>8</v>
      </c>
      <c r="C24" s="124"/>
      <c r="D24" s="120">
        <v>2.5641025641025643</v>
      </c>
      <c r="E24" s="120">
        <v>12.195121951219512</v>
      </c>
      <c r="F24" s="120">
        <v>15.88785046728972</v>
      </c>
      <c r="G24" s="120">
        <v>24.561403508771932</v>
      </c>
      <c r="H24" s="120">
        <v>12.67605633802817</v>
      </c>
      <c r="I24" s="120">
        <v>12.068965517241379</v>
      </c>
      <c r="J24" s="120">
        <v>24.390243902439025</v>
      </c>
      <c r="K24" s="120">
        <v>23.863636363636363</v>
      </c>
      <c r="L24" s="120">
        <v>2.8571428571428572</v>
      </c>
      <c r="M24" s="120">
        <v>2.7777777777777777</v>
      </c>
      <c r="N24" s="120">
        <v>0</v>
      </c>
      <c r="O24" s="120">
        <v>7.1428571428571423</v>
      </c>
      <c r="P24" s="120">
        <v>7.4626865671641784</v>
      </c>
      <c r="Q24" s="515">
        <v>1.1363636363636365</v>
      </c>
      <c r="R24" s="120">
        <v>4.5454545454545459</v>
      </c>
      <c r="S24" s="120">
        <v>20.833333333333332</v>
      </c>
      <c r="T24" s="120">
        <v>20</v>
      </c>
      <c r="U24" s="120">
        <v>30.303030303030305</v>
      </c>
      <c r="V24" s="120">
        <v>23.684210526315791</v>
      </c>
      <c r="W24" s="120">
        <v>24.137931034482758</v>
      </c>
      <c r="X24" s="120">
        <v>28.571428571428573</v>
      </c>
      <c r="Y24" s="120">
        <v>31.25</v>
      </c>
      <c r="Z24" s="120">
        <v>5.2631578947368425</v>
      </c>
      <c r="AA24" s="120">
        <v>4.3478260869565215</v>
      </c>
      <c r="AB24" s="120">
        <v>0</v>
      </c>
      <c r="AC24" s="120">
        <v>14.285714285714285</v>
      </c>
      <c r="AD24" s="120">
        <v>11.76470588235294</v>
      </c>
      <c r="AE24" s="120">
        <v>1.7857142857142856</v>
      </c>
    </row>
    <row r="25" spans="1:31" s="125" customFormat="1" ht="12.75" customHeight="1">
      <c r="A25" s="124"/>
      <c r="B25" s="329" t="s">
        <v>9</v>
      </c>
      <c r="C25" s="538"/>
      <c r="D25" s="495">
        <v>3.8461538461538463</v>
      </c>
      <c r="E25" s="495">
        <v>4.8780487804878048</v>
      </c>
      <c r="F25" s="495">
        <v>1.8691588785046729</v>
      </c>
      <c r="G25" s="495">
        <v>5.2631578947368425</v>
      </c>
      <c r="H25" s="495">
        <v>8.4507042253521121</v>
      </c>
      <c r="I25" s="495">
        <v>53.448275862068968</v>
      </c>
      <c r="J25" s="495">
        <v>52.439024390243901</v>
      </c>
      <c r="K25" s="495">
        <v>40.909090909090907</v>
      </c>
      <c r="L25" s="495">
        <v>0</v>
      </c>
      <c r="M25" s="495">
        <v>0</v>
      </c>
      <c r="N25" s="495">
        <v>0</v>
      </c>
      <c r="O25" s="495">
        <v>0</v>
      </c>
      <c r="P25" s="495">
        <v>5.9701492537313428</v>
      </c>
      <c r="Q25" s="511">
        <v>0</v>
      </c>
      <c r="R25" s="495">
        <v>2.2727272727272729</v>
      </c>
      <c r="S25" s="495">
        <v>8.3333333333333339</v>
      </c>
      <c r="T25" s="495">
        <v>3.0769230769230771</v>
      </c>
      <c r="U25" s="495">
        <v>9.0909090909090917</v>
      </c>
      <c r="V25" s="495">
        <v>7.8947368421052628</v>
      </c>
      <c r="W25" s="495">
        <v>58.620689655172413</v>
      </c>
      <c r="X25" s="495">
        <v>54.761904761904759</v>
      </c>
      <c r="Y25" s="495">
        <v>41.666666666666664</v>
      </c>
      <c r="Z25" s="495">
        <v>0</v>
      </c>
      <c r="AA25" s="495">
        <v>0</v>
      </c>
      <c r="AB25" s="495">
        <v>0</v>
      </c>
      <c r="AC25" s="495">
        <v>0</v>
      </c>
      <c r="AD25" s="495">
        <v>11.76470588235294</v>
      </c>
      <c r="AE25" s="495">
        <v>0</v>
      </c>
    </row>
    <row r="26" spans="1:31" s="125" customFormat="1" ht="12.75" customHeight="1">
      <c r="A26" s="124"/>
      <c r="B26" s="484" t="s">
        <v>68</v>
      </c>
      <c r="C26" s="124"/>
      <c r="D26" s="120">
        <v>0</v>
      </c>
      <c r="E26" s="120">
        <v>1.2195121951219512</v>
      </c>
      <c r="F26" s="120">
        <v>1.8691588785046729</v>
      </c>
      <c r="G26" s="120">
        <v>5.2631578947368425</v>
      </c>
      <c r="H26" s="120">
        <v>4.225352112676056</v>
      </c>
      <c r="I26" s="120">
        <v>1.7241379310344827</v>
      </c>
      <c r="J26" s="120">
        <v>2.4390243902439024</v>
      </c>
      <c r="K26" s="120">
        <v>2.2727272727272729</v>
      </c>
      <c r="L26" s="120">
        <v>0</v>
      </c>
      <c r="M26" s="120">
        <v>5.5555555555555554</v>
      </c>
      <c r="N26" s="120">
        <v>4.5454545454545459</v>
      </c>
      <c r="O26" s="120">
        <v>5.7142857142857144</v>
      </c>
      <c r="P26" s="120">
        <v>5.9701492537313428</v>
      </c>
      <c r="Q26" s="515">
        <v>7.9545454545454541</v>
      </c>
      <c r="R26" s="120">
        <v>0</v>
      </c>
      <c r="S26" s="120">
        <v>2.0833333333333335</v>
      </c>
      <c r="T26" s="120">
        <v>1.5384615384615385</v>
      </c>
      <c r="U26" s="120">
        <v>9.0909090909090917</v>
      </c>
      <c r="V26" s="120">
        <v>7.8947368421052628</v>
      </c>
      <c r="W26" s="120">
        <v>3.4482758620689653</v>
      </c>
      <c r="X26" s="120">
        <v>4.7619047619047601</v>
      </c>
      <c r="Y26" s="120">
        <v>4.166666666666667</v>
      </c>
      <c r="Z26" s="120">
        <v>0</v>
      </c>
      <c r="AA26" s="120">
        <v>4.3478260869565215</v>
      </c>
      <c r="AB26" s="120">
        <v>12.5</v>
      </c>
      <c r="AC26" s="120">
        <v>2.8571428571428572</v>
      </c>
      <c r="AD26" s="120">
        <v>8.8235294117647065</v>
      </c>
      <c r="AE26" s="120">
        <v>8.9285714285714288</v>
      </c>
    </row>
    <row r="27" spans="1:31" s="125" customFormat="1" ht="12.75" customHeight="1">
      <c r="A27" s="124"/>
      <c r="B27" s="110" t="s">
        <v>29</v>
      </c>
      <c r="C27" s="124"/>
      <c r="D27" s="120">
        <v>0</v>
      </c>
      <c r="E27" s="120">
        <v>0</v>
      </c>
      <c r="F27" s="120">
        <v>0.93457943925233644</v>
      </c>
      <c r="G27" s="120">
        <v>0</v>
      </c>
      <c r="H27" s="120">
        <v>2.816901408450704</v>
      </c>
      <c r="I27" s="120">
        <v>5.1724137931034484</v>
      </c>
      <c r="J27" s="120">
        <v>1.2195121951219512</v>
      </c>
      <c r="K27" s="120">
        <v>2.2727272727272729</v>
      </c>
      <c r="L27" s="120">
        <v>2.8571428571428572</v>
      </c>
      <c r="M27" s="120">
        <v>0</v>
      </c>
      <c r="N27" s="120">
        <v>4.5454545454545459</v>
      </c>
      <c r="O27" s="120">
        <v>2.8571428571428572</v>
      </c>
      <c r="P27" s="120">
        <v>2.9850746268656714</v>
      </c>
      <c r="Q27" s="515">
        <v>1.1363636363636365</v>
      </c>
      <c r="R27" s="120">
        <v>0</v>
      </c>
      <c r="S27" s="120">
        <v>0</v>
      </c>
      <c r="T27" s="120">
        <v>1.5384615384615385</v>
      </c>
      <c r="U27" s="120">
        <v>0</v>
      </c>
      <c r="V27" s="120">
        <v>5.2631578947368425</v>
      </c>
      <c r="W27" s="120">
        <v>10.344827586206897</v>
      </c>
      <c r="X27" s="120">
        <v>2.3809523809523809</v>
      </c>
      <c r="Y27" s="120">
        <v>4.166666666666667</v>
      </c>
      <c r="Z27" s="461">
        <v>5.2631578947368425</v>
      </c>
      <c r="AA27" s="461">
        <v>0</v>
      </c>
      <c r="AB27" s="461">
        <v>12.5</v>
      </c>
      <c r="AC27" s="461">
        <v>5.7142857142857144</v>
      </c>
      <c r="AD27" s="461">
        <v>5.8823529411764701</v>
      </c>
      <c r="AE27" s="461">
        <v>1.7857142857142856</v>
      </c>
    </row>
    <row r="28" spans="1:31" s="125" customFormat="1" ht="12.75" customHeight="1">
      <c r="A28" s="124"/>
      <c r="B28" s="122" t="s">
        <v>101</v>
      </c>
      <c r="C28" s="538"/>
      <c r="D28" s="495">
        <v>0</v>
      </c>
      <c r="E28" s="495">
        <v>1.2195121951219512</v>
      </c>
      <c r="F28" s="495">
        <v>2.8037383177570092</v>
      </c>
      <c r="G28" s="495">
        <v>5.2631578947368425</v>
      </c>
      <c r="H28" s="495">
        <v>5.6338028169014081</v>
      </c>
      <c r="I28" s="495">
        <v>5.1724137931034484</v>
      </c>
      <c r="J28" s="495">
        <v>2.4390243902439024</v>
      </c>
      <c r="K28" s="495">
        <v>2.2727272727272729</v>
      </c>
      <c r="L28" s="495">
        <v>2.8571428571428572</v>
      </c>
      <c r="M28" s="495">
        <v>5.5555555555555554</v>
      </c>
      <c r="N28" s="495">
        <v>4.5454545454545459</v>
      </c>
      <c r="O28" s="495">
        <v>11.428571428571429</v>
      </c>
      <c r="P28" s="495">
        <v>10.44776119402985</v>
      </c>
      <c r="Q28" s="511">
        <v>12.5</v>
      </c>
      <c r="R28" s="495">
        <v>0</v>
      </c>
      <c r="S28" s="495">
        <v>2.0833333333333335</v>
      </c>
      <c r="T28" s="495">
        <v>3.0769230769230771</v>
      </c>
      <c r="U28" s="495">
        <v>9.0909090909090917</v>
      </c>
      <c r="V28" s="495">
        <v>10.526315789473685</v>
      </c>
      <c r="W28" s="495">
        <v>10.344827586206897</v>
      </c>
      <c r="X28" s="495">
        <v>4.7619047619047619</v>
      </c>
      <c r="Y28" s="495">
        <v>4.166666666666667</v>
      </c>
      <c r="Z28" s="495">
        <v>5.2631578947368425</v>
      </c>
      <c r="AA28" s="495">
        <v>4.3478260869565215</v>
      </c>
      <c r="AB28" s="495">
        <v>12.5</v>
      </c>
      <c r="AC28" s="495">
        <v>11.428571428571429</v>
      </c>
      <c r="AD28" s="495">
        <v>14.705882352941178</v>
      </c>
      <c r="AE28" s="495">
        <v>16.071428571428573</v>
      </c>
    </row>
    <row r="29" spans="1:31" s="125" customFormat="1" ht="12.75" customHeight="1">
      <c r="A29" s="124"/>
      <c r="B29" s="543" t="s">
        <v>31</v>
      </c>
      <c r="C29" s="124"/>
      <c r="D29" s="120">
        <v>0</v>
      </c>
      <c r="E29" s="120">
        <v>1.2195121951219512</v>
      </c>
      <c r="F29" s="120">
        <v>0</v>
      </c>
      <c r="G29" s="120">
        <v>0</v>
      </c>
      <c r="H29" s="120">
        <v>1.3888888888888888</v>
      </c>
      <c r="I29" s="120">
        <v>0</v>
      </c>
      <c r="J29" s="120">
        <v>0</v>
      </c>
      <c r="K29" s="120">
        <v>0</v>
      </c>
      <c r="L29" s="120">
        <v>0</v>
      </c>
      <c r="M29" s="120">
        <v>0</v>
      </c>
      <c r="N29" s="120">
        <v>0</v>
      </c>
      <c r="O29" s="120">
        <v>0</v>
      </c>
      <c r="P29" s="120">
        <v>0</v>
      </c>
      <c r="Q29" s="515">
        <v>0</v>
      </c>
      <c r="R29" s="120">
        <v>0</v>
      </c>
      <c r="S29" s="120">
        <v>2.0833333333333335</v>
      </c>
      <c r="T29" s="120">
        <v>0</v>
      </c>
      <c r="U29" s="120">
        <v>0</v>
      </c>
      <c r="V29" s="120">
        <v>0</v>
      </c>
      <c r="W29" s="120">
        <v>0</v>
      </c>
      <c r="X29" s="120">
        <v>0</v>
      </c>
      <c r="Y29" s="120">
        <v>0</v>
      </c>
      <c r="Z29" s="461">
        <v>0</v>
      </c>
      <c r="AA29" s="461">
        <v>0</v>
      </c>
      <c r="AB29" s="461">
        <v>0</v>
      </c>
      <c r="AC29" s="461">
        <v>0</v>
      </c>
      <c r="AD29" s="461">
        <v>0</v>
      </c>
      <c r="AE29" s="461">
        <v>0</v>
      </c>
    </row>
    <row r="30" spans="1:31" s="125" customFormat="1" ht="13.5">
      <c r="A30" s="124"/>
      <c r="B30" s="110" t="s">
        <v>91</v>
      </c>
      <c r="C30" s="124"/>
      <c r="D30" s="120" t="s">
        <v>25</v>
      </c>
      <c r="E30" s="120" t="s">
        <v>25</v>
      </c>
      <c r="F30" s="120" t="s">
        <v>25</v>
      </c>
      <c r="G30" s="120" t="s">
        <v>25</v>
      </c>
      <c r="H30" s="120" t="s">
        <v>25</v>
      </c>
      <c r="I30" s="120" t="s">
        <v>25</v>
      </c>
      <c r="J30" s="120" t="s">
        <v>25</v>
      </c>
      <c r="K30" s="120" t="s">
        <v>25</v>
      </c>
      <c r="L30" s="120">
        <v>0</v>
      </c>
      <c r="M30" s="120">
        <v>2.7777777777777777</v>
      </c>
      <c r="N30" s="120">
        <v>0</v>
      </c>
      <c r="O30" s="120">
        <v>2.8571428571428572</v>
      </c>
      <c r="P30" s="120">
        <v>1.4925373134328357</v>
      </c>
      <c r="Q30" s="515">
        <v>6.8181818181818175</v>
      </c>
      <c r="R30" s="120" t="s">
        <v>25</v>
      </c>
      <c r="S30" s="120" t="s">
        <v>25</v>
      </c>
      <c r="T30" s="120" t="s">
        <v>25</v>
      </c>
      <c r="U30" s="120" t="s">
        <v>25</v>
      </c>
      <c r="V30" s="120" t="s">
        <v>25</v>
      </c>
      <c r="W30" s="120" t="s">
        <v>25</v>
      </c>
      <c r="X30" s="120" t="s">
        <v>25</v>
      </c>
      <c r="Y30" s="120" t="s">
        <v>25</v>
      </c>
      <c r="Z30" s="120">
        <v>0</v>
      </c>
      <c r="AA30" s="120">
        <v>4.3478260869565215</v>
      </c>
      <c r="AB30" s="120">
        <v>0</v>
      </c>
      <c r="AC30" s="120">
        <v>2.8571428571428572</v>
      </c>
      <c r="AD30" s="120">
        <v>0</v>
      </c>
      <c r="AE30" s="120">
        <v>10.714285714285714</v>
      </c>
    </row>
    <row r="31" spans="1:31" s="125" customFormat="1">
      <c r="A31" s="124"/>
      <c r="B31" s="121" t="s">
        <v>4</v>
      </c>
      <c r="C31" s="124"/>
      <c r="D31" s="120">
        <v>0</v>
      </c>
      <c r="E31" s="120">
        <v>1.2195121951219512</v>
      </c>
      <c r="F31" s="120">
        <v>4.6728971962616823</v>
      </c>
      <c r="G31" s="120">
        <v>3.5087719298245612</v>
      </c>
      <c r="H31" s="120">
        <v>2.816901408450704</v>
      </c>
      <c r="I31" s="120">
        <v>1.7241379310344827</v>
      </c>
      <c r="J31" s="120">
        <v>4.8780487804878048</v>
      </c>
      <c r="K31" s="120">
        <v>2.2727272727272729</v>
      </c>
      <c r="L31" s="120">
        <v>2.8571428571428572</v>
      </c>
      <c r="M31" s="120">
        <v>0</v>
      </c>
      <c r="N31" s="120">
        <v>4.5454545454545459</v>
      </c>
      <c r="O31" s="120">
        <v>4.2857142857142856</v>
      </c>
      <c r="P31" s="120">
        <v>8.9552238805970141</v>
      </c>
      <c r="Q31" s="515">
        <v>2.2727272727272729</v>
      </c>
      <c r="R31" s="120">
        <v>0</v>
      </c>
      <c r="S31" s="120">
        <v>2.0833333333333335</v>
      </c>
      <c r="T31" s="120">
        <v>6.1538461538461542</v>
      </c>
      <c r="U31" s="120">
        <v>3.0303030303030303</v>
      </c>
      <c r="V31" s="120">
        <v>5.2631578947368425</v>
      </c>
      <c r="W31" s="120">
        <v>3.4482758620689653</v>
      </c>
      <c r="X31" s="120">
        <v>2.3809523809523809</v>
      </c>
      <c r="Y31" s="120">
        <v>4.166666666666667</v>
      </c>
      <c r="Z31" s="120">
        <v>0</v>
      </c>
      <c r="AA31" s="120">
        <v>0</v>
      </c>
      <c r="AB31" s="120">
        <v>0</v>
      </c>
      <c r="AC31" s="120">
        <v>8.5714285714285712</v>
      </c>
      <c r="AD31" s="120">
        <v>11.76470588235294</v>
      </c>
      <c r="AE31" s="120">
        <v>3.5714285714285712</v>
      </c>
    </row>
    <row r="32" spans="1:31" ht="12.75" customHeight="1">
      <c r="B32" s="528" t="s">
        <v>32</v>
      </c>
      <c r="C32" s="124"/>
      <c r="D32" s="120">
        <v>0</v>
      </c>
      <c r="E32" s="120">
        <v>3.6585365853658538</v>
      </c>
      <c r="F32" s="120">
        <v>5.6074766355140184</v>
      </c>
      <c r="G32" s="120">
        <v>7.0175438596491224</v>
      </c>
      <c r="H32" s="120">
        <v>8.4507042253521121</v>
      </c>
      <c r="I32" s="120">
        <v>5.1724137931034484</v>
      </c>
      <c r="J32" s="120">
        <v>7.3170731707317076</v>
      </c>
      <c r="K32" s="120">
        <v>3.4090909090909092</v>
      </c>
      <c r="L32" s="120">
        <v>5.7142857142857144</v>
      </c>
      <c r="M32" s="120">
        <v>8.3333333333333339</v>
      </c>
      <c r="N32" s="120">
        <v>9.0909090909090917</v>
      </c>
      <c r="O32" s="120">
        <v>14.285714285714285</v>
      </c>
      <c r="P32" s="120">
        <v>17.910447761194028</v>
      </c>
      <c r="Q32" s="515">
        <v>12.5</v>
      </c>
      <c r="R32" s="120">
        <v>0</v>
      </c>
      <c r="S32" s="120">
        <v>6.25</v>
      </c>
      <c r="T32" s="120">
        <v>7.6923076923076925</v>
      </c>
      <c r="U32" s="120">
        <v>9.0909090909090917</v>
      </c>
      <c r="V32" s="120">
        <v>13.157894736842104</v>
      </c>
      <c r="W32" s="120">
        <v>10.344827586206897</v>
      </c>
      <c r="X32" s="120">
        <v>7.1428571428571432</v>
      </c>
      <c r="Y32" s="120">
        <v>6.25</v>
      </c>
      <c r="Z32" s="120">
        <v>5.2631578947368425</v>
      </c>
      <c r="AA32" s="120">
        <v>8.695652173913043</v>
      </c>
      <c r="AB32" s="120">
        <v>12.5</v>
      </c>
      <c r="AC32" s="120">
        <v>17.142857142857142</v>
      </c>
      <c r="AD32" s="120">
        <v>23.52941176470588</v>
      </c>
      <c r="AE32" s="120">
        <v>16.071428571428573</v>
      </c>
    </row>
    <row r="33" spans="2:31" ht="13.5">
      <c r="B33" s="484" t="s">
        <v>82</v>
      </c>
      <c r="C33" s="542"/>
      <c r="D33" s="512">
        <v>5.7971014492753623</v>
      </c>
      <c r="E33" s="512">
        <v>15.789473684210526</v>
      </c>
      <c r="F33" s="512">
        <v>8.695652173913043</v>
      </c>
      <c r="G33" s="512">
        <v>9.8039215686274517</v>
      </c>
      <c r="H33" s="512">
        <v>13.333333333333334</v>
      </c>
      <c r="I33" s="512">
        <v>8.3333333333333339</v>
      </c>
      <c r="J33" s="512">
        <v>12.162162162162161</v>
      </c>
      <c r="K33" s="512">
        <v>16.901408450704224</v>
      </c>
      <c r="L33" s="512">
        <v>5.7142857142857144</v>
      </c>
      <c r="M33" s="512">
        <v>2.7777777777777777</v>
      </c>
      <c r="N33" s="512">
        <v>9.0909090909090917</v>
      </c>
      <c r="O33" s="512">
        <v>15.517241379310345</v>
      </c>
      <c r="P33" s="512">
        <v>13.793103448275861</v>
      </c>
      <c r="Q33" s="513">
        <v>8.8607594936708853</v>
      </c>
      <c r="R33" s="512">
        <v>10.256410256410257</v>
      </c>
      <c r="S33" s="512">
        <v>13.953488372093023</v>
      </c>
      <c r="T33" s="512">
        <v>8.6206896551724146</v>
      </c>
      <c r="U33" s="512">
        <v>6.4516129032258061</v>
      </c>
      <c r="V33" s="512">
        <v>11.111111111111111</v>
      </c>
      <c r="W33" s="512">
        <v>7.4074074074074074</v>
      </c>
      <c r="X33" s="512">
        <v>13.157894736842104</v>
      </c>
      <c r="Y33" s="512">
        <v>11.363636363636363</v>
      </c>
      <c r="Z33" s="512">
        <v>10.526315789473685</v>
      </c>
      <c r="AA33" s="512">
        <v>0</v>
      </c>
      <c r="AB33" s="512">
        <v>12.5</v>
      </c>
      <c r="AC33" s="512">
        <v>9.375</v>
      </c>
      <c r="AD33" s="512">
        <v>9.67741935483871</v>
      </c>
      <c r="AE33" s="512">
        <v>7.5471698113207548</v>
      </c>
    </row>
    <row r="34" spans="2:31" ht="13.5">
      <c r="B34" s="329" t="s">
        <v>83</v>
      </c>
      <c r="C34" s="538"/>
      <c r="D34" s="495">
        <v>1.4492753623188406</v>
      </c>
      <c r="E34" s="495">
        <v>0</v>
      </c>
      <c r="F34" s="495">
        <v>3.2608695652173911</v>
      </c>
      <c r="G34" s="495">
        <v>0</v>
      </c>
      <c r="H34" s="495">
        <v>1.639344262295082</v>
      </c>
      <c r="I34" s="495">
        <v>0</v>
      </c>
      <c r="J34" s="495">
        <v>1.3513513513513513</v>
      </c>
      <c r="K34" s="495">
        <v>0</v>
      </c>
      <c r="L34" s="495">
        <v>0</v>
      </c>
      <c r="M34" s="495">
        <v>0</v>
      </c>
      <c r="N34" s="495">
        <v>4.5454545454545459</v>
      </c>
      <c r="O34" s="495">
        <v>0</v>
      </c>
      <c r="P34" s="495">
        <v>3.4482758620689653</v>
      </c>
      <c r="Q34" s="511">
        <v>0</v>
      </c>
      <c r="R34" s="495">
        <v>2.2727272727272729</v>
      </c>
      <c r="S34" s="495">
        <v>0</v>
      </c>
      <c r="T34" s="495">
        <v>4.615384615384615</v>
      </c>
      <c r="U34" s="495">
        <v>0</v>
      </c>
      <c r="V34" s="495">
        <v>2.7777777777777777</v>
      </c>
      <c r="W34" s="495">
        <v>0</v>
      </c>
      <c r="X34" s="495">
        <v>0</v>
      </c>
      <c r="Y34" s="495">
        <v>0</v>
      </c>
      <c r="Z34" s="495">
        <v>0</v>
      </c>
      <c r="AA34" s="495">
        <v>0</v>
      </c>
      <c r="AB34" s="495">
        <v>0</v>
      </c>
      <c r="AC34" s="495">
        <v>0</v>
      </c>
      <c r="AD34" s="495">
        <v>3.225806451612903</v>
      </c>
      <c r="AE34" s="495">
        <v>0</v>
      </c>
    </row>
    <row r="35" spans="2:31" ht="13.5">
      <c r="B35" s="121" t="s">
        <v>81</v>
      </c>
      <c r="C35" s="544"/>
      <c r="D35" s="120">
        <v>3.8461538461538463</v>
      </c>
      <c r="E35" s="120">
        <v>9.7560975609756095</v>
      </c>
      <c r="F35" s="120">
        <v>13.084112149532711</v>
      </c>
      <c r="G35" s="120">
        <v>10.526315789473685</v>
      </c>
      <c r="H35" s="120">
        <v>14.084507042253522</v>
      </c>
      <c r="I35" s="120">
        <v>10.344827586206897</v>
      </c>
      <c r="J35" s="120">
        <v>15.853658536585366</v>
      </c>
      <c r="K35" s="120">
        <v>13.636363636363637</v>
      </c>
      <c r="L35" s="120">
        <v>20</v>
      </c>
      <c r="M35" s="120">
        <v>19.444444444444443</v>
      </c>
      <c r="N35" s="120">
        <v>9.0909090909090917</v>
      </c>
      <c r="O35" s="120">
        <v>25.352112676056336</v>
      </c>
      <c r="P35" s="120">
        <v>29.411764705882355</v>
      </c>
      <c r="Q35" s="515">
        <v>20.454545454545457</v>
      </c>
      <c r="R35" s="120">
        <v>6.8181818181818183</v>
      </c>
      <c r="S35" s="120">
        <v>16.666666666666668</v>
      </c>
      <c r="T35" s="120">
        <v>18.46153846153846</v>
      </c>
      <c r="U35" s="120">
        <v>15.151515151515152</v>
      </c>
      <c r="V35" s="120">
        <v>23.684210526315791</v>
      </c>
      <c r="W35" s="120">
        <v>17.241379310344829</v>
      </c>
      <c r="X35" s="120">
        <v>21.428571428571427</v>
      </c>
      <c r="Y35" s="120">
        <v>20.833333333333332</v>
      </c>
      <c r="Z35" s="120">
        <v>31.578947368421051</v>
      </c>
      <c r="AA35" s="120">
        <v>21.739130434782609</v>
      </c>
      <c r="AB35" s="120">
        <v>12.5</v>
      </c>
      <c r="AC35" s="120">
        <v>27.777777777777779</v>
      </c>
      <c r="AD35" s="120">
        <v>42.857142857142854</v>
      </c>
      <c r="AE35" s="120">
        <v>23.214285714285715</v>
      </c>
    </row>
    <row r="36" spans="2:31" ht="13.5">
      <c r="B36" s="329" t="s">
        <v>84</v>
      </c>
      <c r="C36" s="487"/>
      <c r="D36" s="495">
        <v>1.2820512820512822</v>
      </c>
      <c r="E36" s="495">
        <v>0</v>
      </c>
      <c r="F36" s="495">
        <v>0.93457943925233644</v>
      </c>
      <c r="G36" s="495">
        <v>0</v>
      </c>
      <c r="H36" s="495">
        <v>0</v>
      </c>
      <c r="I36" s="495">
        <v>0</v>
      </c>
      <c r="J36" s="495">
        <v>0</v>
      </c>
      <c r="K36" s="495">
        <v>0</v>
      </c>
      <c r="L36" s="495">
        <v>0</v>
      </c>
      <c r="M36" s="495">
        <v>0</v>
      </c>
      <c r="N36" s="495">
        <v>0</v>
      </c>
      <c r="O36" s="495">
        <v>0</v>
      </c>
      <c r="P36" s="495">
        <v>0</v>
      </c>
      <c r="Q36" s="511">
        <v>1.1363636363636365</v>
      </c>
      <c r="R36" s="495">
        <v>0</v>
      </c>
      <c r="S36" s="495">
        <v>0</v>
      </c>
      <c r="T36" s="495">
        <v>1.5384615384615385</v>
      </c>
      <c r="U36" s="495">
        <v>0</v>
      </c>
      <c r="V36" s="495">
        <v>0</v>
      </c>
      <c r="W36" s="495">
        <v>0</v>
      </c>
      <c r="X36" s="495">
        <v>0</v>
      </c>
      <c r="Y36" s="495">
        <v>0</v>
      </c>
      <c r="Z36" s="495">
        <v>0</v>
      </c>
      <c r="AA36" s="495">
        <v>0</v>
      </c>
      <c r="AB36" s="495">
        <v>0</v>
      </c>
      <c r="AC36" s="495">
        <v>0</v>
      </c>
      <c r="AD36" s="495">
        <v>0</v>
      </c>
      <c r="AE36" s="495">
        <v>0</v>
      </c>
    </row>
    <row r="37" spans="2:31" ht="12.7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row r="38" spans="2:31">
      <c r="B38" s="65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row>
    <row r="39" spans="2:31" ht="38.25" customHeight="1">
      <c r="B39" s="65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row>
  </sheetData>
  <mergeCells count="5">
    <mergeCell ref="C4:D4"/>
    <mergeCell ref="B2:AE3"/>
    <mergeCell ref="D5:Q5"/>
    <mergeCell ref="R5:AE5"/>
    <mergeCell ref="B37:AE39"/>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2" orientation="landscape"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37"/>
  <sheetViews>
    <sheetView showGridLines="0" showRowColHeaders="0" zoomScale="80" zoomScaleNormal="80" workbookViewId="0">
      <selection activeCell="C4" sqref="C4:D4"/>
    </sheetView>
  </sheetViews>
  <sheetFormatPr baseColWidth="10" defaultRowHeight="12.75"/>
  <cols>
    <col min="1" max="1" width="5.7109375" style="251" customWidth="1"/>
    <col min="2" max="2" width="11.42578125" style="251"/>
    <col min="3" max="3" width="20" style="251" customWidth="1"/>
    <col min="4" max="31" width="6.5703125" style="532" customWidth="1"/>
    <col min="32" max="16384" width="11.42578125" style="251"/>
  </cols>
  <sheetData>
    <row r="2" spans="1:31" s="125" customFormat="1" ht="12.75" customHeight="1">
      <c r="A2" s="124"/>
      <c r="B2" s="654" t="s">
        <v>206</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s="125" customFormat="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s="125" customFormat="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c r="Y4" s="570"/>
      <c r="Z4" s="570"/>
      <c r="AA4" s="570"/>
      <c r="AB4" s="570"/>
      <c r="AC4" s="570"/>
      <c r="AD4" s="570"/>
      <c r="AE4" s="570"/>
    </row>
    <row r="5" spans="1:31" s="125" customFormat="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s="125" customFormat="1" ht="12.75" customHeight="1">
      <c r="A6" s="124"/>
      <c r="B6" s="538"/>
      <c r="C6" s="483"/>
      <c r="D6" s="563">
        <v>2008</v>
      </c>
      <c r="E6" s="563">
        <v>2009</v>
      </c>
      <c r="F6" s="563">
        <v>2010</v>
      </c>
      <c r="G6" s="563">
        <v>2011</v>
      </c>
      <c r="H6" s="563">
        <v>2012</v>
      </c>
      <c r="I6" s="563">
        <v>2013</v>
      </c>
      <c r="J6" s="563">
        <v>2014</v>
      </c>
      <c r="K6" s="563">
        <v>2015</v>
      </c>
      <c r="L6" s="549" t="s">
        <v>88</v>
      </c>
      <c r="M6" s="549"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s="125" customFormat="1" ht="12.75" customHeight="1">
      <c r="A7" s="124"/>
      <c r="B7" s="484" t="s">
        <v>11</v>
      </c>
      <c r="C7" s="485"/>
      <c r="D7" s="571">
        <v>317</v>
      </c>
      <c r="E7" s="571">
        <v>359</v>
      </c>
      <c r="F7" s="571">
        <v>303</v>
      </c>
      <c r="G7" s="571">
        <v>352</v>
      </c>
      <c r="H7" s="571">
        <v>305</v>
      </c>
      <c r="I7" s="571">
        <v>303</v>
      </c>
      <c r="J7" s="571">
        <v>329</v>
      </c>
      <c r="K7" s="571">
        <v>335</v>
      </c>
      <c r="L7" s="571">
        <v>322</v>
      </c>
      <c r="M7" s="571">
        <v>347</v>
      </c>
      <c r="N7" s="571">
        <v>318</v>
      </c>
      <c r="O7" s="571">
        <v>323</v>
      </c>
      <c r="P7" s="571">
        <v>341</v>
      </c>
      <c r="Q7" s="572">
        <v>373</v>
      </c>
      <c r="R7" s="571">
        <v>197</v>
      </c>
      <c r="S7" s="571">
        <v>212</v>
      </c>
      <c r="T7" s="571">
        <v>181</v>
      </c>
      <c r="U7" s="571">
        <v>203</v>
      </c>
      <c r="V7" s="571">
        <v>184</v>
      </c>
      <c r="W7" s="571">
        <v>188</v>
      </c>
      <c r="X7" s="573">
        <v>185</v>
      </c>
      <c r="Y7" s="573">
        <v>199</v>
      </c>
      <c r="Z7" s="570">
        <v>183</v>
      </c>
      <c r="AA7" s="570">
        <v>216</v>
      </c>
      <c r="AB7" s="570">
        <v>182</v>
      </c>
      <c r="AC7" s="570">
        <v>187</v>
      </c>
      <c r="AD7" s="570">
        <v>209</v>
      </c>
      <c r="AE7" s="570">
        <v>224</v>
      </c>
    </row>
    <row r="8" spans="1:31" s="125" customFormat="1" ht="12.75" customHeight="1">
      <c r="A8" s="124"/>
      <c r="B8" s="121" t="s">
        <v>17</v>
      </c>
      <c r="C8" s="124"/>
      <c r="D8" s="126">
        <v>126.82435027525285</v>
      </c>
      <c r="E8" s="126">
        <v>141.42432813595644</v>
      </c>
      <c r="F8" s="126">
        <v>117.98881637357674</v>
      </c>
      <c r="G8" s="126">
        <v>136.30467192007589</v>
      </c>
      <c r="H8" s="126">
        <v>117.40477702715707</v>
      </c>
      <c r="I8" s="126">
        <v>116.69195634257369</v>
      </c>
      <c r="J8" s="126">
        <v>126.34214528194651</v>
      </c>
      <c r="K8" s="126">
        <v>128.15068990975897</v>
      </c>
      <c r="L8" s="126">
        <v>122.62228907633428</v>
      </c>
      <c r="M8" s="126">
        <v>131.30907962552317</v>
      </c>
      <c r="N8" s="574">
        <v>120.33512196229501</v>
      </c>
      <c r="O8" s="575">
        <v>120.18112747013146</v>
      </c>
      <c r="P8" s="575">
        <v>125.3482918078826</v>
      </c>
      <c r="Q8" s="576">
        <v>136.34037575846187</v>
      </c>
      <c r="R8" s="126">
        <v>81.494198192235302</v>
      </c>
      <c r="S8" s="126">
        <v>86.448045540177958</v>
      </c>
      <c r="T8" s="126">
        <v>73.037765770709839</v>
      </c>
      <c r="U8" s="126">
        <v>81.577868687761708</v>
      </c>
      <c r="V8" s="126">
        <v>73.624148720780411</v>
      </c>
      <c r="W8" s="126">
        <v>75.343453936294708</v>
      </c>
      <c r="X8" s="126">
        <v>74.036722214218244</v>
      </c>
      <c r="Y8" s="126">
        <v>79.44619217195509</v>
      </c>
      <c r="Z8" s="126">
        <v>72.816113449892171</v>
      </c>
      <c r="AA8" s="126">
        <v>85.499857500237496</v>
      </c>
      <c r="AB8" s="126">
        <v>71.636057340334247</v>
      </c>
      <c r="AC8" s="126">
        <v>72.85619667277048</v>
      </c>
      <c r="AD8" s="126">
        <v>80.37750506685947</v>
      </c>
      <c r="AE8" s="126">
        <v>85.785299310270872</v>
      </c>
    </row>
    <row r="9" spans="1:31" s="125" customFormat="1">
      <c r="A9" s="124"/>
      <c r="B9" s="121" t="s">
        <v>67</v>
      </c>
      <c r="C9" s="124"/>
      <c r="D9" s="577">
        <v>1.0094637223974769</v>
      </c>
      <c r="E9" s="577">
        <v>1.0529247910863517</v>
      </c>
      <c r="F9" s="577">
        <v>1.0858085808580857</v>
      </c>
      <c r="G9" s="577">
        <v>1.0823863636363626</v>
      </c>
      <c r="H9" s="578">
        <v>1.1016393442622952</v>
      </c>
      <c r="I9" s="578">
        <v>1.0990099009900991</v>
      </c>
      <c r="J9" s="578">
        <v>1.1033434650455927</v>
      </c>
      <c r="K9" s="578">
        <v>1.1129476584022038</v>
      </c>
      <c r="L9" s="578">
        <v>1.0964285714285713</v>
      </c>
      <c r="M9" s="578">
        <v>1.1195652173913035</v>
      </c>
      <c r="N9" s="578">
        <v>1.1081081081081081</v>
      </c>
      <c r="O9" s="578">
        <v>1.1702786377708978</v>
      </c>
      <c r="P9" s="578">
        <v>1.1906158357771262</v>
      </c>
      <c r="Q9" s="579">
        <v>1.2332439678284182</v>
      </c>
      <c r="R9" s="578">
        <v>1.0050761421319798</v>
      </c>
      <c r="S9" s="578">
        <v>1.0518867924528297</v>
      </c>
      <c r="T9" s="578">
        <v>1.1160220994475138</v>
      </c>
      <c r="U9" s="578">
        <v>1.1280788177339904</v>
      </c>
      <c r="V9" s="578">
        <v>1.1358695652173914</v>
      </c>
      <c r="W9" s="578">
        <v>1.1382978723404256</v>
      </c>
      <c r="X9" s="578">
        <v>1.1297297297297297</v>
      </c>
      <c r="Y9" s="578">
        <v>1.1302325581395349</v>
      </c>
      <c r="Z9" s="577">
        <v>1.120253164556962</v>
      </c>
      <c r="AA9" s="577">
        <v>1.1520467836257315</v>
      </c>
      <c r="AB9" s="577">
        <v>1.1164383561643838</v>
      </c>
      <c r="AC9" s="577">
        <v>1.213903743315508</v>
      </c>
      <c r="AD9" s="577">
        <v>1.2057416267942584</v>
      </c>
      <c r="AE9" s="577">
        <v>1.2633928571428572</v>
      </c>
    </row>
    <row r="10" spans="1:31" s="125" customFormat="1">
      <c r="A10" s="124"/>
      <c r="B10" s="121" t="s">
        <v>2</v>
      </c>
      <c r="C10" s="124"/>
      <c r="D10" s="126">
        <v>47.949526813880126</v>
      </c>
      <c r="E10" s="126">
        <v>53.760445682451255</v>
      </c>
      <c r="F10" s="126">
        <v>49.504950495049506</v>
      </c>
      <c r="G10" s="126">
        <v>48.011363636363633</v>
      </c>
      <c r="H10" s="126">
        <v>57.049180327868854</v>
      </c>
      <c r="I10" s="126">
        <v>55.445544554455445</v>
      </c>
      <c r="J10" s="126">
        <v>51.367781155015194</v>
      </c>
      <c r="K10" s="126">
        <v>51.239669421487605</v>
      </c>
      <c r="L10" s="126">
        <v>49.707602339181285</v>
      </c>
      <c r="M10" s="126">
        <v>50.574712643678161</v>
      </c>
      <c r="N10" s="126">
        <v>52.469135802469133</v>
      </c>
      <c r="O10" s="126">
        <v>57.585139318885446</v>
      </c>
      <c r="P10" s="126">
        <v>55.425219941348971</v>
      </c>
      <c r="Q10" s="580">
        <v>61.394101876675599</v>
      </c>
      <c r="R10" s="126">
        <v>60.913705583756347</v>
      </c>
      <c r="S10" s="126">
        <v>66.037735849056602</v>
      </c>
      <c r="T10" s="126">
        <v>58.563535911602209</v>
      </c>
      <c r="U10" s="126">
        <v>58.128078817733993</v>
      </c>
      <c r="V10" s="126">
        <v>73.913043478260875</v>
      </c>
      <c r="W10" s="126">
        <v>62.234042553191486</v>
      </c>
      <c r="X10" s="126">
        <v>62.162162162162161</v>
      </c>
      <c r="Y10" s="126">
        <v>60</v>
      </c>
      <c r="Z10" s="581">
        <v>60.439560439560438</v>
      </c>
      <c r="AA10" s="581">
        <v>60.952380952380949</v>
      </c>
      <c r="AB10" s="581">
        <v>59.340659340659343</v>
      </c>
      <c r="AC10" s="581">
        <v>62.566844919786092</v>
      </c>
      <c r="AD10" s="581">
        <v>63.157894736842103</v>
      </c>
      <c r="AE10" s="581">
        <v>74.553571428571431</v>
      </c>
    </row>
    <row r="11" spans="1:31" s="125" customFormat="1">
      <c r="A11" s="124"/>
      <c r="B11" s="121" t="s">
        <v>5</v>
      </c>
      <c r="C11" s="124"/>
      <c r="D11" s="126">
        <v>62.145110410094638</v>
      </c>
      <c r="E11" s="126">
        <v>59.052924791086348</v>
      </c>
      <c r="F11" s="126">
        <v>59.735973597359738</v>
      </c>
      <c r="G11" s="126">
        <v>57.670454545454547</v>
      </c>
      <c r="H11" s="126">
        <v>60.327868852459019</v>
      </c>
      <c r="I11" s="126">
        <v>62.046204620462049</v>
      </c>
      <c r="J11" s="126">
        <v>56.231003039513681</v>
      </c>
      <c r="K11" s="126">
        <v>59.228650137741049</v>
      </c>
      <c r="L11" s="126">
        <v>53.216374269005847</v>
      </c>
      <c r="M11" s="126">
        <v>60.344827586206897</v>
      </c>
      <c r="N11" s="126">
        <v>56.172839506172842</v>
      </c>
      <c r="O11" s="126">
        <v>57.894736842105267</v>
      </c>
      <c r="P11" s="126">
        <v>61.29032258064516</v>
      </c>
      <c r="Q11" s="580">
        <v>60.053619302949059</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s="125" customFormat="1">
      <c r="A12" s="124"/>
      <c r="B12" s="329" t="s">
        <v>10</v>
      </c>
      <c r="C12" s="538"/>
      <c r="D12" s="583">
        <v>73.870662460567871</v>
      </c>
      <c r="E12" s="583">
        <v>74.557103064066965</v>
      </c>
      <c r="F12" s="583">
        <v>74.864686468646894</v>
      </c>
      <c r="G12" s="583">
        <v>74.338068181818201</v>
      </c>
      <c r="H12" s="583">
        <v>74.947540983606487</v>
      </c>
      <c r="I12" s="583">
        <v>73.359735973597338</v>
      </c>
      <c r="J12" s="583">
        <v>74.231003039513681</v>
      </c>
      <c r="K12" s="583">
        <v>74.179063360881543</v>
      </c>
      <c r="L12" s="583">
        <v>73.974999999999994</v>
      </c>
      <c r="M12" s="583">
        <v>73.141304347826051</v>
      </c>
      <c r="N12" s="583">
        <v>74.555984555984509</v>
      </c>
      <c r="O12" s="583">
        <v>74.390092879256954</v>
      </c>
      <c r="P12" s="583">
        <v>73.873900293255147</v>
      </c>
      <c r="Q12" s="584">
        <v>73.262734584450442</v>
      </c>
      <c r="R12" s="583">
        <v>66.45177664974625</v>
      </c>
      <c r="S12" s="583">
        <v>67.179245283018886</v>
      </c>
      <c r="T12" s="583">
        <v>67.171270718232094</v>
      </c>
      <c r="U12" s="583">
        <v>65.83743842364531</v>
      </c>
      <c r="V12" s="583">
        <v>67.853260869565219</v>
      </c>
      <c r="W12" s="583">
        <v>66.170212765957487</v>
      </c>
      <c r="X12" s="583">
        <v>64.972972972972968</v>
      </c>
      <c r="Y12" s="583">
        <v>66.237209302325581</v>
      </c>
      <c r="Z12" s="583">
        <v>65.101265822784811</v>
      </c>
      <c r="AA12" s="583">
        <v>65.146198830409389</v>
      </c>
      <c r="AB12" s="583">
        <v>65.780821917808183</v>
      </c>
      <c r="AC12" s="583">
        <v>65.834224598930447</v>
      </c>
      <c r="AD12" s="583">
        <v>66.464114832535842</v>
      </c>
      <c r="AE12" s="583">
        <v>64.522321428571502</v>
      </c>
    </row>
    <row r="13" spans="1:31" s="125" customFormat="1">
      <c r="A13" s="124"/>
      <c r="B13" s="484" t="s">
        <v>6</v>
      </c>
      <c r="C13" s="542"/>
      <c r="D13" s="585">
        <v>96.214511041009459</v>
      </c>
      <c r="E13" s="585">
        <v>95.543175487465177</v>
      </c>
      <c r="F13" s="585">
        <v>93.399339933993403</v>
      </c>
      <c r="G13" s="585">
        <v>92.897727272727266</v>
      </c>
      <c r="H13" s="585">
        <v>92.786885245901644</v>
      </c>
      <c r="I13" s="585">
        <v>91.749174917491743</v>
      </c>
      <c r="J13" s="585">
        <v>89.361702127659569</v>
      </c>
      <c r="K13" s="585">
        <v>88.429752066115697</v>
      </c>
      <c r="L13" s="585">
        <v>93.567251461988306</v>
      </c>
      <c r="M13" s="585">
        <v>90.229885057471265</v>
      </c>
      <c r="N13" s="585">
        <v>88.271604938271608</v>
      </c>
      <c r="O13" s="585">
        <v>91.021671826625379</v>
      </c>
      <c r="P13" s="585">
        <v>91.202346041055719</v>
      </c>
      <c r="Q13" s="586">
        <v>93.297587131367294</v>
      </c>
      <c r="R13" s="585">
        <v>94.416243654822338</v>
      </c>
      <c r="S13" s="585">
        <v>92.924528301886795</v>
      </c>
      <c r="T13" s="585">
        <v>90.607734806629836</v>
      </c>
      <c r="U13" s="585">
        <v>90.64039408866995</v>
      </c>
      <c r="V13" s="585">
        <v>88.586956521739125</v>
      </c>
      <c r="W13" s="585">
        <v>88.297872340425528</v>
      </c>
      <c r="X13" s="585">
        <v>87.567567567567565</v>
      </c>
      <c r="Y13" s="585">
        <v>87.906976744186053</v>
      </c>
      <c r="Z13" s="581">
        <v>91.208791208791212</v>
      </c>
      <c r="AA13" s="581">
        <v>91.428571428571431</v>
      </c>
      <c r="AB13" s="581">
        <v>84.615384615384613</v>
      </c>
      <c r="AC13" s="581">
        <v>90.37433155080214</v>
      </c>
      <c r="AD13" s="581">
        <v>89.952153110047846</v>
      </c>
      <c r="AE13" s="581">
        <v>91.964285714285708</v>
      </c>
    </row>
    <row r="14" spans="1:31" s="125" customFormat="1">
      <c r="A14" s="124"/>
      <c r="B14" s="121" t="s">
        <v>1</v>
      </c>
      <c r="C14" s="124"/>
      <c r="D14" s="126">
        <v>10.410094637223981</v>
      </c>
      <c r="E14" s="126">
        <v>11.947075208913652</v>
      </c>
      <c r="F14" s="126">
        <v>10.808580858085808</v>
      </c>
      <c r="G14" s="126">
        <v>10.363636363636363</v>
      </c>
      <c r="H14" s="126">
        <v>9.9606557377049256</v>
      </c>
      <c r="I14" s="126">
        <v>10.739273927392743</v>
      </c>
      <c r="J14" s="126">
        <v>10.759878419452887</v>
      </c>
      <c r="K14" s="126">
        <v>10.771349862258953</v>
      </c>
      <c r="L14" s="126">
        <v>8.5285714285714267</v>
      </c>
      <c r="M14" s="126">
        <v>10.202898550724647</v>
      </c>
      <c r="N14" s="126">
        <v>8.1196911196911259</v>
      </c>
      <c r="O14" s="126">
        <v>7.7925696594427256</v>
      </c>
      <c r="P14" s="126">
        <v>8.744868035190617</v>
      </c>
      <c r="Q14" s="580">
        <v>8.2815013404825759</v>
      </c>
      <c r="R14" s="126">
        <v>10.639593908629443</v>
      </c>
      <c r="S14" s="126">
        <v>12.48113207547169</v>
      </c>
      <c r="T14" s="126">
        <v>10.580110497237559</v>
      </c>
      <c r="U14" s="126">
        <v>10.502463054187189</v>
      </c>
      <c r="V14" s="126">
        <v>9.3478260869565268</v>
      </c>
      <c r="W14" s="126">
        <v>11.255319148936174</v>
      </c>
      <c r="X14" s="126">
        <v>10.113513513513514</v>
      </c>
      <c r="Y14" s="126">
        <v>10.055813953488371</v>
      </c>
      <c r="Z14" s="581">
        <v>8.5443037974683573</v>
      </c>
      <c r="AA14" s="581">
        <v>11.333333333333334</v>
      </c>
      <c r="AB14" s="581">
        <v>8.4589041095890387</v>
      </c>
      <c r="AC14" s="581">
        <v>7.8609625668449201</v>
      </c>
      <c r="AD14" s="581">
        <v>8.8325358851674647</v>
      </c>
      <c r="AE14" s="581">
        <v>8.5357142857142847</v>
      </c>
    </row>
    <row r="15" spans="1:31" s="125" customFormat="1">
      <c r="A15" s="124"/>
      <c r="B15" s="121" t="s">
        <v>94</v>
      </c>
      <c r="C15" s="121"/>
      <c r="D15" s="126"/>
      <c r="E15" s="126"/>
      <c r="F15" s="126"/>
      <c r="G15" s="126"/>
      <c r="H15" s="126"/>
      <c r="I15" s="126"/>
      <c r="J15" s="126"/>
      <c r="K15" s="126"/>
      <c r="L15" s="126"/>
      <c r="M15" s="126"/>
      <c r="N15" s="126"/>
      <c r="O15" s="126"/>
      <c r="P15" s="126"/>
      <c r="Q15" s="580"/>
      <c r="R15" s="126"/>
      <c r="S15" s="126"/>
      <c r="T15" s="126"/>
      <c r="U15" s="126"/>
      <c r="V15" s="126"/>
      <c r="W15" s="126"/>
      <c r="X15" s="126"/>
      <c r="Y15" s="126"/>
      <c r="Z15" s="581"/>
      <c r="AA15" s="581"/>
      <c r="AB15" s="581"/>
      <c r="AC15" s="581"/>
      <c r="AD15" s="581"/>
      <c r="AE15" s="581"/>
    </row>
    <row r="16" spans="1:31" s="125" customFormat="1">
      <c r="A16" s="124"/>
      <c r="B16" s="123" t="s">
        <v>85</v>
      </c>
      <c r="C16" s="123"/>
      <c r="D16" s="126" t="s">
        <v>25</v>
      </c>
      <c r="E16" s="126" t="s">
        <v>25</v>
      </c>
      <c r="F16" s="126" t="s">
        <v>25</v>
      </c>
      <c r="G16" s="126" t="s">
        <v>25</v>
      </c>
      <c r="H16" s="126" t="s">
        <v>25</v>
      </c>
      <c r="I16" s="126" t="s">
        <v>25</v>
      </c>
      <c r="J16" s="126" t="s">
        <v>25</v>
      </c>
      <c r="K16" s="126" t="s">
        <v>25</v>
      </c>
      <c r="L16" s="126" t="s">
        <v>25</v>
      </c>
      <c r="M16" s="126" t="s">
        <v>25</v>
      </c>
      <c r="N16" s="587">
        <v>57.142857142857146</v>
      </c>
      <c r="O16" s="588">
        <v>60.714285714285708</v>
      </c>
      <c r="P16" s="588">
        <v>50</v>
      </c>
      <c r="Q16" s="589">
        <v>56.25</v>
      </c>
      <c r="R16" s="126" t="s">
        <v>25</v>
      </c>
      <c r="S16" s="126" t="s">
        <v>25</v>
      </c>
      <c r="T16" s="126" t="s">
        <v>25</v>
      </c>
      <c r="U16" s="126" t="s">
        <v>25</v>
      </c>
      <c r="V16" s="126" t="s">
        <v>25</v>
      </c>
      <c r="W16" s="126" t="s">
        <v>25</v>
      </c>
      <c r="X16" s="126" t="s">
        <v>25</v>
      </c>
      <c r="Y16" s="126" t="s">
        <v>25</v>
      </c>
      <c r="Z16" s="126" t="s">
        <v>25</v>
      </c>
      <c r="AA16" s="126" t="s">
        <v>25</v>
      </c>
      <c r="AB16" s="587">
        <v>77.777777777777771</v>
      </c>
      <c r="AC16" s="587">
        <v>73.68421052631578</v>
      </c>
      <c r="AD16" s="587">
        <v>52</v>
      </c>
      <c r="AE16" s="587">
        <v>66.666666666666657</v>
      </c>
    </row>
    <row r="17" spans="1:31" s="125" customFormat="1">
      <c r="A17" s="124"/>
      <c r="B17" s="123" t="s">
        <v>86</v>
      </c>
      <c r="C17" s="123"/>
      <c r="D17" s="126" t="s">
        <v>25</v>
      </c>
      <c r="E17" s="126" t="s">
        <v>25</v>
      </c>
      <c r="F17" s="126" t="s">
        <v>25</v>
      </c>
      <c r="G17" s="126" t="s">
        <v>25</v>
      </c>
      <c r="H17" s="126" t="s">
        <v>25</v>
      </c>
      <c r="I17" s="126" t="s">
        <v>25</v>
      </c>
      <c r="J17" s="126" t="s">
        <v>25</v>
      </c>
      <c r="K17" s="126" t="s">
        <v>25</v>
      </c>
      <c r="L17" s="126" t="s">
        <v>25</v>
      </c>
      <c r="M17" s="126" t="s">
        <v>25</v>
      </c>
      <c r="N17" s="587">
        <v>21.428571428571427</v>
      </c>
      <c r="O17" s="588">
        <v>35.714285714285715</v>
      </c>
      <c r="P17" s="588">
        <v>33.333333333333329</v>
      </c>
      <c r="Q17" s="589">
        <v>23.4375</v>
      </c>
      <c r="R17" s="126" t="s">
        <v>25</v>
      </c>
      <c r="S17" s="126" t="s">
        <v>25</v>
      </c>
      <c r="T17" s="126" t="s">
        <v>25</v>
      </c>
      <c r="U17" s="126" t="s">
        <v>25</v>
      </c>
      <c r="V17" s="126" t="s">
        <v>25</v>
      </c>
      <c r="W17" s="126" t="s">
        <v>25</v>
      </c>
      <c r="X17" s="126" t="s">
        <v>25</v>
      </c>
      <c r="Y17" s="126" t="s">
        <v>25</v>
      </c>
      <c r="Z17" s="126" t="s">
        <v>25</v>
      </c>
      <c r="AA17" s="126" t="s">
        <v>25</v>
      </c>
      <c r="AB17" s="587">
        <v>22.222222222222221</v>
      </c>
      <c r="AC17" s="587">
        <v>21.052631578947366</v>
      </c>
      <c r="AD17" s="587">
        <v>36</v>
      </c>
      <c r="AE17" s="587">
        <v>16.666666666666664</v>
      </c>
    </row>
    <row r="18" spans="1:31" s="125" customFormat="1">
      <c r="A18" s="124"/>
      <c r="B18" s="123" t="s">
        <v>87</v>
      </c>
      <c r="C18" s="123"/>
      <c r="D18" s="126" t="s">
        <v>25</v>
      </c>
      <c r="E18" s="126" t="s">
        <v>25</v>
      </c>
      <c r="F18" s="126" t="s">
        <v>25</v>
      </c>
      <c r="G18" s="126" t="s">
        <v>25</v>
      </c>
      <c r="H18" s="126" t="s">
        <v>25</v>
      </c>
      <c r="I18" s="126" t="s">
        <v>25</v>
      </c>
      <c r="J18" s="126" t="s">
        <v>25</v>
      </c>
      <c r="K18" s="126" t="s">
        <v>25</v>
      </c>
      <c r="L18" s="126" t="s">
        <v>25</v>
      </c>
      <c r="M18" s="126" t="s">
        <v>25</v>
      </c>
      <c r="N18" s="587">
        <v>21.428571428571427</v>
      </c>
      <c r="O18" s="588">
        <v>3.5714285714285712</v>
      </c>
      <c r="P18" s="588">
        <v>16.666666666666664</v>
      </c>
      <c r="Q18" s="589">
        <v>20.3125</v>
      </c>
      <c r="R18" s="126" t="s">
        <v>25</v>
      </c>
      <c r="S18" s="126" t="s">
        <v>25</v>
      </c>
      <c r="T18" s="126" t="s">
        <v>25</v>
      </c>
      <c r="U18" s="126" t="s">
        <v>25</v>
      </c>
      <c r="V18" s="126" t="s">
        <v>25</v>
      </c>
      <c r="W18" s="126" t="s">
        <v>25</v>
      </c>
      <c r="X18" s="126" t="s">
        <v>25</v>
      </c>
      <c r="Y18" s="126" t="s">
        <v>25</v>
      </c>
      <c r="Z18" s="126" t="s">
        <v>25</v>
      </c>
      <c r="AA18" s="126" t="s">
        <v>25</v>
      </c>
      <c r="AB18" s="587">
        <v>0</v>
      </c>
      <c r="AC18" s="587">
        <v>5.2631578947368416</v>
      </c>
      <c r="AD18" s="587">
        <v>12</v>
      </c>
      <c r="AE18" s="587">
        <v>16.666666666666664</v>
      </c>
    </row>
    <row r="19" spans="1:31" s="125" customFormat="1">
      <c r="A19" s="124"/>
      <c r="B19" s="123" t="s">
        <v>92</v>
      </c>
      <c r="C19" s="123"/>
      <c r="D19" s="126" t="s">
        <v>25</v>
      </c>
      <c r="E19" s="126" t="s">
        <v>25</v>
      </c>
      <c r="F19" s="126" t="s">
        <v>25</v>
      </c>
      <c r="G19" s="126" t="s">
        <v>25</v>
      </c>
      <c r="H19" s="126" t="s">
        <v>25</v>
      </c>
      <c r="I19" s="126" t="s">
        <v>25</v>
      </c>
      <c r="J19" s="126" t="s">
        <v>25</v>
      </c>
      <c r="K19" s="126" t="s">
        <v>25</v>
      </c>
      <c r="L19" s="126" t="s">
        <v>25</v>
      </c>
      <c r="M19" s="126" t="s">
        <v>25</v>
      </c>
      <c r="N19" s="587">
        <v>8.6419753086419746</v>
      </c>
      <c r="O19" s="588">
        <v>8.6687306501547994</v>
      </c>
      <c r="P19" s="588">
        <v>10.557184750733143</v>
      </c>
      <c r="Q19" s="589">
        <v>17.158176943699729</v>
      </c>
      <c r="R19" s="126" t="s">
        <v>25</v>
      </c>
      <c r="S19" s="126" t="s">
        <v>25</v>
      </c>
      <c r="T19" s="126" t="s">
        <v>25</v>
      </c>
      <c r="U19" s="126" t="s">
        <v>25</v>
      </c>
      <c r="V19" s="126" t="s">
        <v>25</v>
      </c>
      <c r="W19" s="126" t="s">
        <v>25</v>
      </c>
      <c r="X19" s="126" t="s">
        <v>25</v>
      </c>
      <c r="Y19" s="126" t="s">
        <v>25</v>
      </c>
      <c r="Z19" s="126" t="s">
        <v>25</v>
      </c>
      <c r="AA19" s="126" t="s">
        <v>25</v>
      </c>
      <c r="AB19" s="587">
        <v>9.8901098901098905</v>
      </c>
      <c r="AC19" s="587">
        <v>10.160427807486627</v>
      </c>
      <c r="AD19" s="587">
        <v>11.961722488038276</v>
      </c>
      <c r="AE19" s="587">
        <v>18.75</v>
      </c>
    </row>
    <row r="20" spans="1:31" s="125" customFormat="1">
      <c r="A20" s="124"/>
      <c r="B20" s="121" t="s">
        <v>73</v>
      </c>
      <c r="C20" s="124"/>
      <c r="D20" s="126">
        <v>13.564668769716087</v>
      </c>
      <c r="E20" s="126">
        <v>10.584958217270195</v>
      </c>
      <c r="F20" s="126">
        <v>12.541254125412541</v>
      </c>
      <c r="G20" s="126">
        <v>8.5227272727272734</v>
      </c>
      <c r="H20" s="126">
        <v>11.147540983606557</v>
      </c>
      <c r="I20" s="126">
        <v>14.191419141914192</v>
      </c>
      <c r="J20" s="126">
        <v>14.893617021276595</v>
      </c>
      <c r="K20" s="126">
        <v>13.774104683195592</v>
      </c>
      <c r="L20" s="126">
        <v>13.450292397660819</v>
      </c>
      <c r="M20" s="126">
        <v>9.1954022988505741</v>
      </c>
      <c r="N20" s="126">
        <v>9.2592592592592595</v>
      </c>
      <c r="O20" s="126">
        <v>10.835913312693499</v>
      </c>
      <c r="P20" s="126">
        <v>12.316715542521994</v>
      </c>
      <c r="Q20" s="580">
        <v>12.064343163538874</v>
      </c>
      <c r="R20" s="126">
        <v>7.1065989847715736</v>
      </c>
      <c r="S20" s="126">
        <v>5.6603773584905657</v>
      </c>
      <c r="T20" s="126">
        <v>6.6298342541436464</v>
      </c>
      <c r="U20" s="126">
        <v>4.9261083743842367</v>
      </c>
      <c r="V20" s="126">
        <v>5.9782608695652177</v>
      </c>
      <c r="W20" s="126">
        <v>7.4468085106382977</v>
      </c>
      <c r="X20" s="126">
        <v>8.1081081081081088</v>
      </c>
      <c r="Y20" s="126">
        <v>7.441860465116279</v>
      </c>
      <c r="Z20" s="581">
        <v>5.4945054945054945</v>
      </c>
      <c r="AA20" s="581">
        <v>3.8095238095238093</v>
      </c>
      <c r="AB20" s="581">
        <v>3.2967032967032965</v>
      </c>
      <c r="AC20" s="581">
        <v>6.4171122994652414</v>
      </c>
      <c r="AD20" s="581">
        <v>6.2200956937799043</v>
      </c>
      <c r="AE20" s="581">
        <v>6.25</v>
      </c>
    </row>
    <row r="21" spans="1:31" s="125" customFormat="1">
      <c r="A21" s="124"/>
      <c r="B21" s="329" t="s">
        <v>74</v>
      </c>
      <c r="C21" s="538"/>
      <c r="D21" s="583">
        <v>12.618296529968454</v>
      </c>
      <c r="E21" s="583">
        <v>9.1922005571030638</v>
      </c>
      <c r="F21" s="583">
        <v>10.561056105610561</v>
      </c>
      <c r="G21" s="126">
        <v>7.6704545454545459</v>
      </c>
      <c r="H21" s="126">
        <v>9.8360655737704921</v>
      </c>
      <c r="I21" s="126">
        <v>12.211221122112212</v>
      </c>
      <c r="J21" s="126">
        <v>13.677811550151976</v>
      </c>
      <c r="K21" s="126">
        <v>12.396694214876034</v>
      </c>
      <c r="L21" s="126">
        <v>12.280701754385966</v>
      </c>
      <c r="M21" s="126">
        <v>8.0459770114942533</v>
      </c>
      <c r="N21" s="126">
        <v>8.0246913580246915</v>
      </c>
      <c r="O21" s="126">
        <v>10.835913312693499</v>
      </c>
      <c r="P21" s="126">
        <v>12.023460410557185</v>
      </c>
      <c r="Q21" s="580">
        <v>12.064343163538874</v>
      </c>
      <c r="R21" s="126">
        <v>6.0913705583756341</v>
      </c>
      <c r="S21" s="126">
        <v>4.2452830188679247</v>
      </c>
      <c r="T21" s="126">
        <v>5.5248618784530388</v>
      </c>
      <c r="U21" s="126">
        <v>3.9408866995073892</v>
      </c>
      <c r="V21" s="126">
        <v>5.4347826086956523</v>
      </c>
      <c r="W21" s="126">
        <v>5.3191489361702127</v>
      </c>
      <c r="X21" s="126">
        <v>7.5675675675675675</v>
      </c>
      <c r="Y21" s="583">
        <v>7.441860465116279</v>
      </c>
      <c r="Z21" s="126">
        <v>3.2967032967032965</v>
      </c>
      <c r="AA21" s="126">
        <v>2.8571428571428572</v>
      </c>
      <c r="AB21" s="126">
        <v>3.2967032967032965</v>
      </c>
      <c r="AC21" s="126">
        <v>6.4171122994652414</v>
      </c>
      <c r="AD21" s="126">
        <v>6.2200956937799043</v>
      </c>
      <c r="AE21" s="126">
        <v>6.25</v>
      </c>
    </row>
    <row r="22" spans="1:31" s="125" customFormat="1">
      <c r="A22" s="124"/>
      <c r="B22" s="484" t="s">
        <v>24</v>
      </c>
      <c r="C22" s="542"/>
      <c r="D22" s="585">
        <v>90.851735015772874</v>
      </c>
      <c r="E22" s="585">
        <v>90.529247910863504</v>
      </c>
      <c r="F22" s="585">
        <v>88.778877887788781</v>
      </c>
      <c r="G22" s="585">
        <v>88.068181818181813</v>
      </c>
      <c r="H22" s="585">
        <v>90.163934426229503</v>
      </c>
      <c r="I22" s="585">
        <v>89.438943894389439</v>
      </c>
      <c r="J22" s="585">
        <v>85.714285714285708</v>
      </c>
      <c r="K22" s="585">
        <v>87.878787878787875</v>
      </c>
      <c r="L22" s="585">
        <v>22.807017543859651</v>
      </c>
      <c r="M22" s="585">
        <v>37.931034482758619</v>
      </c>
      <c r="N22" s="585">
        <v>44.444444444444443</v>
      </c>
      <c r="O22" s="585">
        <v>69.158878504672899</v>
      </c>
      <c r="P22" s="585">
        <v>76.047904191616766</v>
      </c>
      <c r="Q22" s="586">
        <v>81.769436997319033</v>
      </c>
      <c r="R22" s="585">
        <v>90.862944162436548</v>
      </c>
      <c r="S22" s="585">
        <v>89.622641509433961</v>
      </c>
      <c r="T22" s="585">
        <v>87.845303867403317</v>
      </c>
      <c r="U22" s="585">
        <v>86.206896551724142</v>
      </c>
      <c r="V22" s="585">
        <v>87.5</v>
      </c>
      <c r="W22" s="585">
        <v>86.170212765957444</v>
      </c>
      <c r="X22" s="585">
        <v>82.162162162162161</v>
      </c>
      <c r="Y22" s="126">
        <v>86.511627906976742</v>
      </c>
      <c r="Z22" s="585">
        <v>18.681318681318682</v>
      </c>
      <c r="AA22" s="585">
        <v>44.761904761904759</v>
      </c>
      <c r="AB22" s="585">
        <v>42.857142857142854</v>
      </c>
      <c r="AC22" s="585">
        <v>71.505376344086031</v>
      </c>
      <c r="AD22" s="585">
        <v>77.560975609756099</v>
      </c>
      <c r="AE22" s="585">
        <v>79.464285714285708</v>
      </c>
    </row>
    <row r="23" spans="1:31" s="125" customFormat="1">
      <c r="A23" s="124"/>
      <c r="B23" s="121" t="s">
        <v>7</v>
      </c>
      <c r="C23" s="124"/>
      <c r="D23" s="126">
        <v>21.766561514195583</v>
      </c>
      <c r="E23" s="126">
        <v>18.105849582172702</v>
      </c>
      <c r="F23" s="126">
        <v>16.501650165016503</v>
      </c>
      <c r="G23" s="126">
        <v>16.193181818181817</v>
      </c>
      <c r="H23" s="126">
        <v>22.295081967213115</v>
      </c>
      <c r="I23" s="126">
        <v>24.422442244224424</v>
      </c>
      <c r="J23" s="126">
        <v>22.796352583586625</v>
      </c>
      <c r="K23" s="126">
        <v>25.619834710743802</v>
      </c>
      <c r="L23" s="126">
        <v>3.5087719298245612</v>
      </c>
      <c r="M23" s="126">
        <v>16.091954022988507</v>
      </c>
      <c r="N23" s="126">
        <v>15.432098765432098</v>
      </c>
      <c r="O23" s="126">
        <v>25.233644859813083</v>
      </c>
      <c r="P23" s="126">
        <v>26.946107784431138</v>
      </c>
      <c r="Q23" s="580">
        <v>32.439678284182307</v>
      </c>
      <c r="R23" s="126">
        <v>30.456852791878173</v>
      </c>
      <c r="S23" s="126">
        <v>25.471698113207548</v>
      </c>
      <c r="T23" s="126">
        <v>25.966850828729282</v>
      </c>
      <c r="U23" s="126">
        <v>24.137931034482758</v>
      </c>
      <c r="V23" s="126">
        <v>32.608695652173914</v>
      </c>
      <c r="W23" s="126">
        <v>35.638297872340424</v>
      </c>
      <c r="X23" s="126">
        <v>36.216216216216218</v>
      </c>
      <c r="Y23" s="126">
        <v>39.534883720930232</v>
      </c>
      <c r="Z23" s="126">
        <v>4.395604395604396</v>
      </c>
      <c r="AA23" s="126">
        <v>25.714285714285715</v>
      </c>
      <c r="AB23" s="126">
        <v>25.274725274725274</v>
      </c>
      <c r="AC23" s="126">
        <v>33.87096774193548</v>
      </c>
      <c r="AD23" s="126">
        <v>36.097560975609753</v>
      </c>
      <c r="AE23" s="126">
        <v>43.75</v>
      </c>
    </row>
    <row r="24" spans="1:31" s="125" customFormat="1">
      <c r="A24" s="124"/>
      <c r="B24" s="121" t="s">
        <v>8</v>
      </c>
      <c r="C24" s="124"/>
      <c r="D24" s="126">
        <v>3.1545741324921135</v>
      </c>
      <c r="E24" s="126">
        <v>8.9136490250696383</v>
      </c>
      <c r="F24" s="126">
        <v>13.201320132013201</v>
      </c>
      <c r="G24" s="126">
        <v>17.897727272727273</v>
      </c>
      <c r="H24" s="126">
        <v>21.311475409836067</v>
      </c>
      <c r="I24" s="126">
        <v>21.452145214521451</v>
      </c>
      <c r="J24" s="126">
        <v>19.45288753799392</v>
      </c>
      <c r="K24" s="126">
        <v>20.66115702479339</v>
      </c>
      <c r="L24" s="126">
        <v>6.4327485380116958</v>
      </c>
      <c r="M24" s="126">
        <v>5.7471264367816088</v>
      </c>
      <c r="N24" s="126">
        <v>6.7901234567901234</v>
      </c>
      <c r="O24" s="126">
        <v>6.8535825545171329</v>
      </c>
      <c r="P24" s="126">
        <v>4.4910179640718564</v>
      </c>
      <c r="Q24" s="580">
        <v>4.8257372654155493</v>
      </c>
      <c r="R24" s="126">
        <v>5.0761421319796955</v>
      </c>
      <c r="S24" s="126">
        <v>12.735849056603774</v>
      </c>
      <c r="T24" s="126">
        <v>20.994475138121548</v>
      </c>
      <c r="U24" s="126">
        <v>26.600985221674875</v>
      </c>
      <c r="V24" s="126">
        <v>28.804347826086957</v>
      </c>
      <c r="W24" s="126">
        <v>29.25531914893617</v>
      </c>
      <c r="X24" s="126">
        <v>24.324324324324323</v>
      </c>
      <c r="Y24" s="126">
        <v>26.046511627906977</v>
      </c>
      <c r="Z24" s="126">
        <v>8.791208791208792</v>
      </c>
      <c r="AA24" s="126">
        <v>8.5714285714285712</v>
      </c>
      <c r="AB24" s="126">
        <v>10.989010989010989</v>
      </c>
      <c r="AC24" s="126">
        <v>9.1397849462365599</v>
      </c>
      <c r="AD24" s="126">
        <v>5.3658536585365857</v>
      </c>
      <c r="AE24" s="126">
        <v>5.3571428571428568</v>
      </c>
    </row>
    <row r="25" spans="1:31" s="125" customFormat="1">
      <c r="A25" s="124"/>
      <c r="B25" s="329" t="s">
        <v>9</v>
      </c>
      <c r="C25" s="538"/>
      <c r="D25" s="583">
        <v>39.116719242902207</v>
      </c>
      <c r="E25" s="583">
        <v>34.818941504178269</v>
      </c>
      <c r="F25" s="583">
        <v>37.293729372937293</v>
      </c>
      <c r="G25" s="583">
        <v>42.897727272727273</v>
      </c>
      <c r="H25" s="583">
        <v>50.491803278688522</v>
      </c>
      <c r="I25" s="583">
        <v>45.874587458745872</v>
      </c>
      <c r="J25" s="583">
        <v>48.328267477203646</v>
      </c>
      <c r="K25" s="583">
        <v>47.658402203856753</v>
      </c>
      <c r="L25" s="583">
        <v>3.3444816053511706</v>
      </c>
      <c r="M25" s="583">
        <v>7.9881656804733732</v>
      </c>
      <c r="N25" s="583">
        <v>8.7662337662337659</v>
      </c>
      <c r="O25" s="583">
        <v>28.037383177570092</v>
      </c>
      <c r="P25" s="583">
        <v>33.233532934131738</v>
      </c>
      <c r="Q25" s="584">
        <v>32.171581769436997</v>
      </c>
      <c r="R25" s="583">
        <v>55.837563451776653</v>
      </c>
      <c r="S25" s="583">
        <v>44.811320754716981</v>
      </c>
      <c r="T25" s="583">
        <v>43.093922651933703</v>
      </c>
      <c r="U25" s="583">
        <v>57.142857142857146</v>
      </c>
      <c r="V25" s="583">
        <v>59.782608695652172</v>
      </c>
      <c r="W25" s="583">
        <v>53.191489361702125</v>
      </c>
      <c r="X25" s="583">
        <v>62.702702702702702</v>
      </c>
      <c r="Y25" s="583">
        <v>57.674418604651166</v>
      </c>
      <c r="Z25" s="583">
        <v>4.7619047619047619</v>
      </c>
      <c r="AA25" s="583">
        <v>10</v>
      </c>
      <c r="AB25" s="583">
        <v>10.795454545454545</v>
      </c>
      <c r="AC25" s="583">
        <v>32.795698924731184</v>
      </c>
      <c r="AD25" s="583">
        <v>39.512195121951223</v>
      </c>
      <c r="AE25" s="583">
        <v>36.160714285714285</v>
      </c>
    </row>
    <row r="26" spans="1:31" s="125" customFormat="1">
      <c r="A26" s="124"/>
      <c r="B26" s="484" t="s">
        <v>68</v>
      </c>
      <c r="C26" s="124"/>
      <c r="D26" s="126">
        <v>0.63091482649842268</v>
      </c>
      <c r="E26" s="126">
        <v>1.1142061281337048</v>
      </c>
      <c r="F26" s="126">
        <v>3.9603960396039604</v>
      </c>
      <c r="G26" s="126">
        <v>4.2613636363636367</v>
      </c>
      <c r="H26" s="126">
        <v>5.9016393442622954</v>
      </c>
      <c r="I26" s="126">
        <v>4.6204620462046204</v>
      </c>
      <c r="J26" s="126">
        <v>3.9513677811550152</v>
      </c>
      <c r="K26" s="126">
        <v>4.6831955922865012</v>
      </c>
      <c r="L26" s="126">
        <v>6.4327485380116958</v>
      </c>
      <c r="M26" s="126">
        <v>5.1724137931034484</v>
      </c>
      <c r="N26" s="126">
        <v>4.9382716049382713</v>
      </c>
      <c r="O26" s="126">
        <v>5.6074766355140184</v>
      </c>
      <c r="P26" s="126">
        <v>6.2874251497005984</v>
      </c>
      <c r="Q26" s="580">
        <v>5.3619302949061662</v>
      </c>
      <c r="R26" s="126">
        <v>1.015228426395939</v>
      </c>
      <c r="S26" s="126">
        <v>1.8867924528301887</v>
      </c>
      <c r="T26" s="126">
        <v>6.0773480662983426</v>
      </c>
      <c r="U26" s="126">
        <v>6.4039408866995071</v>
      </c>
      <c r="V26" s="126">
        <v>7.0652173913043477</v>
      </c>
      <c r="W26" s="126">
        <v>5.8510638297872344</v>
      </c>
      <c r="X26" s="126">
        <v>5.4054054054054053</v>
      </c>
      <c r="Y26" s="126">
        <v>4.1860465116279073</v>
      </c>
      <c r="Z26" s="126">
        <v>8.791208791208792</v>
      </c>
      <c r="AA26" s="126">
        <v>5.7142857142857144</v>
      </c>
      <c r="AB26" s="126">
        <v>3.2967032967032965</v>
      </c>
      <c r="AC26" s="126">
        <v>5.376344086021505</v>
      </c>
      <c r="AD26" s="126">
        <v>4.3902439024390238</v>
      </c>
      <c r="AE26" s="126">
        <v>4.9107142857142856</v>
      </c>
    </row>
    <row r="27" spans="1:31" s="125" customFormat="1">
      <c r="A27" s="124"/>
      <c r="B27" s="110" t="s">
        <v>29</v>
      </c>
      <c r="C27" s="124"/>
      <c r="D27" s="126">
        <v>0</v>
      </c>
      <c r="E27" s="126">
        <v>0</v>
      </c>
      <c r="F27" s="126">
        <v>0.99009900990099009</v>
      </c>
      <c r="G27" s="126">
        <v>2.2727272727272729</v>
      </c>
      <c r="H27" s="126">
        <v>2.9508196721311477</v>
      </c>
      <c r="I27" s="126">
        <v>3.9603960396039604</v>
      </c>
      <c r="J27" s="126">
        <v>2.735562310030395</v>
      </c>
      <c r="K27" s="126">
        <v>3.3057851239669422</v>
      </c>
      <c r="L27" s="126">
        <v>2.3391812865497075</v>
      </c>
      <c r="M27" s="126">
        <v>4.5977011494252871</v>
      </c>
      <c r="N27" s="126">
        <v>3.7037037037037037</v>
      </c>
      <c r="O27" s="126">
        <v>5.29595015576324</v>
      </c>
      <c r="P27" s="126">
        <v>4.1916167664670656</v>
      </c>
      <c r="Q27" s="580">
        <v>2.1447721179624666</v>
      </c>
      <c r="R27" s="126">
        <v>0</v>
      </c>
      <c r="S27" s="126">
        <v>0</v>
      </c>
      <c r="T27" s="126">
        <v>1.1049723756906078</v>
      </c>
      <c r="U27" s="126">
        <v>2.9556650246305418</v>
      </c>
      <c r="V27" s="126">
        <v>2.7173913043478262</v>
      </c>
      <c r="W27" s="126">
        <v>5.8510638297872344</v>
      </c>
      <c r="X27" s="126">
        <v>3.7837837837837838</v>
      </c>
      <c r="Y27" s="126">
        <v>4.6511627906976747</v>
      </c>
      <c r="Z27" s="126">
        <v>4.395604395604396</v>
      </c>
      <c r="AA27" s="126">
        <v>7.6190476190476186</v>
      </c>
      <c r="AB27" s="126">
        <v>5.4945054945054945</v>
      </c>
      <c r="AC27" s="126">
        <v>6.4516129032258061</v>
      </c>
      <c r="AD27" s="126">
        <v>5.3658536585365857</v>
      </c>
      <c r="AE27" s="126">
        <v>2.6785714285714284</v>
      </c>
    </row>
    <row r="28" spans="1:31" s="125" customFormat="1">
      <c r="A28" s="124"/>
      <c r="B28" s="122" t="s">
        <v>101</v>
      </c>
      <c r="C28" s="538"/>
      <c r="D28" s="583">
        <v>0.63091482649842268</v>
      </c>
      <c r="E28" s="583">
        <v>1.1142061281337048</v>
      </c>
      <c r="F28" s="583">
        <v>3.9603960396039604</v>
      </c>
      <c r="G28" s="583">
        <v>5.3977272727272725</v>
      </c>
      <c r="H28" s="583">
        <v>7.2131147540983607</v>
      </c>
      <c r="I28" s="583">
        <v>6.6006600660066006</v>
      </c>
      <c r="J28" s="583">
        <v>5.7750759878419453</v>
      </c>
      <c r="K28" s="583">
        <v>6.887052341597796</v>
      </c>
      <c r="L28" s="583">
        <v>7.0175438596491224</v>
      </c>
      <c r="M28" s="583">
        <v>8.0459770114942533</v>
      </c>
      <c r="N28" s="583">
        <v>6.7901234567901234</v>
      </c>
      <c r="O28" s="583">
        <v>9.657320872274143</v>
      </c>
      <c r="P28" s="583">
        <v>11.377245508982035</v>
      </c>
      <c r="Q28" s="584">
        <v>12.600536193029491</v>
      </c>
      <c r="R28" s="583">
        <v>1.015228426395939</v>
      </c>
      <c r="S28" s="583">
        <v>1.8867924528301887</v>
      </c>
      <c r="T28" s="583">
        <v>6.0773480662983426</v>
      </c>
      <c r="U28" s="583">
        <v>7.8817733990147785</v>
      </c>
      <c r="V28" s="583">
        <v>8.1521739130434785</v>
      </c>
      <c r="W28" s="583">
        <v>9.0425531914893611</v>
      </c>
      <c r="X28" s="583">
        <v>7.5675675675675675</v>
      </c>
      <c r="Y28" s="583">
        <v>7.441860465116279</v>
      </c>
      <c r="Z28" s="583">
        <v>9.8901098901098905</v>
      </c>
      <c r="AA28" s="583">
        <v>10.476190476190476</v>
      </c>
      <c r="AB28" s="583">
        <v>6.5934065934065931</v>
      </c>
      <c r="AC28" s="583">
        <v>10.75268817204301</v>
      </c>
      <c r="AD28" s="583">
        <v>11.219512195121952</v>
      </c>
      <c r="AE28" s="583">
        <v>12.5</v>
      </c>
    </row>
    <row r="29" spans="1:31" s="125" customFormat="1">
      <c r="A29" s="124"/>
      <c r="B29" s="543" t="s">
        <v>31</v>
      </c>
      <c r="C29" s="124"/>
      <c r="D29" s="126">
        <v>0</v>
      </c>
      <c r="E29" s="126">
        <v>0.55710306406685239</v>
      </c>
      <c r="F29" s="126">
        <v>0</v>
      </c>
      <c r="G29" s="126">
        <v>0</v>
      </c>
      <c r="H29" s="126">
        <v>0</v>
      </c>
      <c r="I29" s="126">
        <v>0</v>
      </c>
      <c r="J29" s="126">
        <v>0.303951367781155</v>
      </c>
      <c r="K29" s="126">
        <v>0.55096418732782371</v>
      </c>
      <c r="L29" s="126">
        <v>0</v>
      </c>
      <c r="M29" s="126">
        <v>0</v>
      </c>
      <c r="N29" s="126">
        <v>0</v>
      </c>
      <c r="O29" s="126">
        <v>0.62305295950155759</v>
      </c>
      <c r="P29" s="126">
        <v>0.29940119760479045</v>
      </c>
      <c r="Q29" s="580">
        <v>0.26809651474530832</v>
      </c>
      <c r="R29" s="126">
        <v>0</v>
      </c>
      <c r="S29" s="126">
        <v>0.94339622641509435</v>
      </c>
      <c r="T29" s="126">
        <v>0</v>
      </c>
      <c r="U29" s="126">
        <v>0</v>
      </c>
      <c r="V29" s="126">
        <v>0</v>
      </c>
      <c r="W29" s="126">
        <v>0</v>
      </c>
      <c r="X29" s="126">
        <v>0.54054054054054057</v>
      </c>
      <c r="Y29" s="126">
        <v>0.93023255813953487</v>
      </c>
      <c r="Z29" s="126">
        <v>0</v>
      </c>
      <c r="AA29" s="126">
        <v>0</v>
      </c>
      <c r="AB29" s="126">
        <v>0</v>
      </c>
      <c r="AC29" s="126">
        <v>1.0752688172043012</v>
      </c>
      <c r="AD29" s="126">
        <v>0.48780487804878048</v>
      </c>
      <c r="AE29" s="126">
        <v>0.4464285714285714</v>
      </c>
    </row>
    <row r="30" spans="1:31" s="125" customFormat="1" ht="13.5">
      <c r="A30" s="124"/>
      <c r="B30" s="110" t="s">
        <v>91</v>
      </c>
      <c r="C30" s="124"/>
      <c r="D30" s="126" t="s">
        <v>25</v>
      </c>
      <c r="E30" s="126" t="s">
        <v>25</v>
      </c>
      <c r="F30" s="126" t="s">
        <v>25</v>
      </c>
      <c r="G30" s="126" t="s">
        <v>25</v>
      </c>
      <c r="H30" s="126" t="s">
        <v>25</v>
      </c>
      <c r="I30" s="126" t="s">
        <v>25</v>
      </c>
      <c r="J30" s="126" t="s">
        <v>25</v>
      </c>
      <c r="K30" s="126" t="s">
        <v>25</v>
      </c>
      <c r="L30" s="126">
        <v>2.9239766081871346</v>
      </c>
      <c r="M30" s="126">
        <v>2.2988505747126435</v>
      </c>
      <c r="N30" s="126">
        <v>3.7037037037037037</v>
      </c>
      <c r="O30" s="126">
        <v>1.8691588785046727</v>
      </c>
      <c r="P30" s="126">
        <v>2.9940119760479043</v>
      </c>
      <c r="Q30" s="580">
        <v>5.8981233243967823</v>
      </c>
      <c r="R30" s="126" t="s">
        <v>25</v>
      </c>
      <c r="S30" s="126" t="s">
        <v>25</v>
      </c>
      <c r="T30" s="126" t="s">
        <v>25</v>
      </c>
      <c r="U30" s="126" t="s">
        <v>25</v>
      </c>
      <c r="V30" s="126" t="s">
        <v>25</v>
      </c>
      <c r="W30" s="126" t="s">
        <v>25</v>
      </c>
      <c r="X30" s="126" t="s">
        <v>25</v>
      </c>
      <c r="Y30" s="126" t="s">
        <v>25</v>
      </c>
      <c r="Z30" s="126">
        <v>4.395604395604396</v>
      </c>
      <c r="AA30" s="126">
        <v>2.8571428571428572</v>
      </c>
      <c r="AB30" s="126">
        <v>5.4945054945054945</v>
      </c>
      <c r="AC30" s="126">
        <v>2.6881720430107525</v>
      </c>
      <c r="AD30" s="126">
        <v>2.9268292682926833</v>
      </c>
      <c r="AE30" s="126">
        <v>5.8035714285714288</v>
      </c>
    </row>
    <row r="31" spans="1:31" s="125" customFormat="1">
      <c r="A31" s="124"/>
      <c r="B31" s="121" t="s">
        <v>4</v>
      </c>
      <c r="C31" s="124"/>
      <c r="D31" s="126">
        <v>1.5772870662460567</v>
      </c>
      <c r="E31" s="126">
        <v>1.6713091922005572</v>
      </c>
      <c r="F31" s="126">
        <v>5.6105610561056105</v>
      </c>
      <c r="G31" s="126">
        <v>3.4090909090909092</v>
      </c>
      <c r="H31" s="126">
        <v>5.9016393442622954</v>
      </c>
      <c r="I31" s="126">
        <v>5.9405940594059405</v>
      </c>
      <c r="J31" s="126">
        <v>4.86322188449848</v>
      </c>
      <c r="K31" s="126">
        <v>5.2341597796143251</v>
      </c>
      <c r="L31" s="126">
        <v>2.3391812865497075</v>
      </c>
      <c r="M31" s="126">
        <v>3.4482758620689653</v>
      </c>
      <c r="N31" s="126">
        <v>3.7037037037037037</v>
      </c>
      <c r="O31" s="126">
        <v>4.0498442367601246</v>
      </c>
      <c r="P31" s="126">
        <v>4.4910179640718564</v>
      </c>
      <c r="Q31" s="580">
        <v>4.0214477211796247</v>
      </c>
      <c r="R31" s="126">
        <v>2.5380710659898478</v>
      </c>
      <c r="S31" s="126">
        <v>2.358490566037736</v>
      </c>
      <c r="T31" s="126">
        <v>8.2872928176795586</v>
      </c>
      <c r="U31" s="126">
        <v>4.9261083743842367</v>
      </c>
      <c r="V31" s="126">
        <v>8.695652173913043</v>
      </c>
      <c r="W31" s="126">
        <v>8.5106382978723403</v>
      </c>
      <c r="X31" s="126">
        <v>6.4864864864864868</v>
      </c>
      <c r="Y31" s="126">
        <v>7.441860465116279</v>
      </c>
      <c r="Z31" s="126">
        <v>4.395604395604396</v>
      </c>
      <c r="AA31" s="126">
        <v>5.7142857142857144</v>
      </c>
      <c r="AB31" s="126">
        <v>6.5934065934065931</v>
      </c>
      <c r="AC31" s="126">
        <v>4.838709677419355</v>
      </c>
      <c r="AD31" s="126">
        <v>5.3658536585365857</v>
      </c>
      <c r="AE31" s="126">
        <v>5.3571428571428568</v>
      </c>
    </row>
    <row r="32" spans="1:31">
      <c r="B32" s="528" t="s">
        <v>32</v>
      </c>
      <c r="C32" s="124"/>
      <c r="D32" s="126">
        <v>2.2082018927444795</v>
      </c>
      <c r="E32" s="126">
        <v>3.3426183844011144</v>
      </c>
      <c r="F32" s="126">
        <v>8.2508250825082516</v>
      </c>
      <c r="G32" s="126">
        <v>7.6704545454545459</v>
      </c>
      <c r="H32" s="126">
        <v>11.475409836065573</v>
      </c>
      <c r="I32" s="126">
        <v>10.891089108910892</v>
      </c>
      <c r="J32" s="126">
        <v>9.7264437689969601</v>
      </c>
      <c r="K32" s="126">
        <v>11.845730027548209</v>
      </c>
      <c r="L32" s="126">
        <v>11.111111111111111</v>
      </c>
      <c r="M32" s="126">
        <v>12.068965517241379</v>
      </c>
      <c r="N32" s="126">
        <v>12.345679012345679</v>
      </c>
      <c r="O32" s="126">
        <v>13.707165109034266</v>
      </c>
      <c r="P32" s="126">
        <v>14.071856287425149</v>
      </c>
      <c r="Q32" s="580">
        <v>15.549597855227882</v>
      </c>
      <c r="R32" s="126">
        <v>3.5532994923857868</v>
      </c>
      <c r="S32" s="126">
        <v>5.1886792452830193</v>
      </c>
      <c r="T32" s="126">
        <v>12.707182320441989</v>
      </c>
      <c r="U32" s="126">
        <v>11.330049261083744</v>
      </c>
      <c r="V32" s="126">
        <v>14.673913043478262</v>
      </c>
      <c r="W32" s="126">
        <v>15.425531914893616</v>
      </c>
      <c r="X32" s="126">
        <v>12.432432432432432</v>
      </c>
      <c r="Y32" s="126">
        <v>14.418604651162791</v>
      </c>
      <c r="Z32" s="126">
        <v>16.483516483516482</v>
      </c>
      <c r="AA32" s="126">
        <v>17.142857142857142</v>
      </c>
      <c r="AB32" s="126">
        <v>15.384615384615385</v>
      </c>
      <c r="AC32" s="126">
        <v>15.591397849462366</v>
      </c>
      <c r="AD32" s="126">
        <v>14.146341463414632</v>
      </c>
      <c r="AE32" s="126">
        <v>16.071428571428573</v>
      </c>
    </row>
    <row r="33" spans="2:31" ht="13.5">
      <c r="B33" s="484" t="s">
        <v>82</v>
      </c>
      <c r="C33" s="542"/>
      <c r="D33" s="585">
        <v>10.948905109489051</v>
      </c>
      <c r="E33" s="585">
        <v>11.214953271028037</v>
      </c>
      <c r="F33" s="585">
        <v>8.6792452830188687</v>
      </c>
      <c r="G33" s="585">
        <v>13.354037267080745</v>
      </c>
      <c r="H33" s="585">
        <v>6.2730627306273066</v>
      </c>
      <c r="I33" s="585">
        <v>11.923076923076923</v>
      </c>
      <c r="J33" s="585">
        <v>11.785714285714286</v>
      </c>
      <c r="K33" s="585">
        <v>10.862619808306709</v>
      </c>
      <c r="L33" s="585">
        <v>6.4327485380116958</v>
      </c>
      <c r="M33" s="585">
        <v>9.7701149425287355</v>
      </c>
      <c r="N33" s="585">
        <v>9.2592592592592595</v>
      </c>
      <c r="O33" s="585">
        <v>10.48951048951049</v>
      </c>
      <c r="P33" s="585">
        <v>11.262798634812286</v>
      </c>
      <c r="Q33" s="586">
        <v>11.280487804878049</v>
      </c>
      <c r="R33" s="585">
        <v>10.382513661202186</v>
      </c>
      <c r="S33" s="585">
        <v>11.5</v>
      </c>
      <c r="T33" s="585">
        <v>9.4674556213017755</v>
      </c>
      <c r="U33" s="585">
        <v>10.362694300518134</v>
      </c>
      <c r="V33" s="585">
        <v>5.7803468208092488</v>
      </c>
      <c r="W33" s="585">
        <v>11.494252873563218</v>
      </c>
      <c r="X33" s="585">
        <v>11.764705882352942</v>
      </c>
      <c r="Y33" s="585">
        <v>10.050251256281408</v>
      </c>
      <c r="Z33" s="585">
        <v>5.4945054945054945</v>
      </c>
      <c r="AA33" s="585">
        <v>10.476190476190476</v>
      </c>
      <c r="AB33" s="585">
        <v>9.8901098901098905</v>
      </c>
      <c r="AC33" s="585">
        <v>10.344827586206897</v>
      </c>
      <c r="AD33" s="585">
        <v>11.458333333333332</v>
      </c>
      <c r="AE33" s="585">
        <v>9.5238095238095237</v>
      </c>
    </row>
    <row r="34" spans="2:31" ht="13.5">
      <c r="B34" s="329" t="s">
        <v>83</v>
      </c>
      <c r="C34" s="538"/>
      <c r="D34" s="583">
        <v>0.31545741324921134</v>
      </c>
      <c r="E34" s="583">
        <v>0.2785515320334262</v>
      </c>
      <c r="F34" s="583">
        <v>0.99009900990099009</v>
      </c>
      <c r="G34" s="583">
        <v>0.85227272727272729</v>
      </c>
      <c r="H34" s="583">
        <v>1.1070110701107012</v>
      </c>
      <c r="I34" s="583">
        <v>1.1538461538461537</v>
      </c>
      <c r="J34" s="583">
        <v>1.7857142857142858</v>
      </c>
      <c r="K34" s="583">
        <v>1.5974440894568691</v>
      </c>
      <c r="L34" s="583">
        <v>0.58479532163742687</v>
      </c>
      <c r="M34" s="583">
        <v>0.57471264367816088</v>
      </c>
      <c r="N34" s="583">
        <v>0.61728395061728392</v>
      </c>
      <c r="O34" s="583">
        <v>0.69930069930069927</v>
      </c>
      <c r="P34" s="583">
        <v>0.68259385665529015</v>
      </c>
      <c r="Q34" s="584">
        <v>2.7439024390243905</v>
      </c>
      <c r="R34" s="583">
        <v>0.54644808743169404</v>
      </c>
      <c r="S34" s="583">
        <v>0.5</v>
      </c>
      <c r="T34" s="583">
        <v>1.7751479289940828</v>
      </c>
      <c r="U34" s="583">
        <v>1.5544041450777202</v>
      </c>
      <c r="V34" s="583">
        <v>1.7341040462427746</v>
      </c>
      <c r="W34" s="583">
        <v>1.1494252873563218</v>
      </c>
      <c r="X34" s="583">
        <v>2.3529411764705883</v>
      </c>
      <c r="Y34" s="583">
        <v>1.5075376884422111</v>
      </c>
      <c r="Z34" s="583">
        <v>1.098901098901099</v>
      </c>
      <c r="AA34" s="583">
        <v>0.95238095238095233</v>
      </c>
      <c r="AB34" s="583">
        <v>1.098901098901099</v>
      </c>
      <c r="AC34" s="583">
        <v>1.1494252873563218</v>
      </c>
      <c r="AD34" s="583">
        <v>1.0416666666666665</v>
      </c>
      <c r="AE34" s="583">
        <v>3.8095238095238098</v>
      </c>
    </row>
    <row r="35" spans="2:31" ht="13.5">
      <c r="B35" s="121" t="s">
        <v>81</v>
      </c>
      <c r="C35" s="544"/>
      <c r="D35" s="126">
        <v>5.3627760252365935</v>
      </c>
      <c r="E35" s="126">
        <v>10.863509749303621</v>
      </c>
      <c r="F35" s="126">
        <v>16.171617161716171</v>
      </c>
      <c r="G35" s="126">
        <v>14.204545454545455</v>
      </c>
      <c r="H35" s="126">
        <v>18.360655737704917</v>
      </c>
      <c r="I35" s="126">
        <v>17.161716171617162</v>
      </c>
      <c r="J35" s="126">
        <v>17.933130699088146</v>
      </c>
      <c r="K35" s="126">
        <v>18.732782369146005</v>
      </c>
      <c r="L35" s="126">
        <v>18.71345029239766</v>
      </c>
      <c r="M35" s="126">
        <v>18.96551724137931</v>
      </c>
      <c r="N35" s="126">
        <v>22.222222222222221</v>
      </c>
      <c r="O35" s="126">
        <v>24.148606811145513</v>
      </c>
      <c r="P35" s="126">
        <v>24.046920821114369</v>
      </c>
      <c r="Q35" s="580">
        <v>31.367292225201069</v>
      </c>
      <c r="R35" s="126">
        <v>7.6142131979695433</v>
      </c>
      <c r="S35" s="126">
        <v>14.150943396226415</v>
      </c>
      <c r="T35" s="126">
        <v>23.204419889502763</v>
      </c>
      <c r="U35" s="126">
        <v>21.182266009852217</v>
      </c>
      <c r="V35" s="126">
        <v>23.913043478260871</v>
      </c>
      <c r="W35" s="126">
        <v>22.340425531914892</v>
      </c>
      <c r="X35" s="126">
        <v>21.081081081081081</v>
      </c>
      <c r="Y35" s="126">
        <v>24.186046511627907</v>
      </c>
      <c r="Z35" s="126">
        <v>25.274725274725274</v>
      </c>
      <c r="AA35" s="126">
        <v>27.61904761904762</v>
      </c>
      <c r="AB35" s="126">
        <v>30.76923076923077</v>
      </c>
      <c r="AC35" s="126">
        <v>29.946524064171122</v>
      </c>
      <c r="AD35" s="126">
        <v>27.751196172248804</v>
      </c>
      <c r="AE35" s="126">
        <v>36.160714285714285</v>
      </c>
    </row>
    <row r="36" spans="2:31" ht="13.5">
      <c r="B36" s="329" t="s">
        <v>84</v>
      </c>
      <c r="C36" s="487"/>
      <c r="D36" s="583">
        <v>16.088328075709779</v>
      </c>
      <c r="E36" s="583">
        <v>14.484679665738161</v>
      </c>
      <c r="F36" s="583">
        <v>14.521452145214521</v>
      </c>
      <c r="G36" s="583">
        <v>17.897727272727273</v>
      </c>
      <c r="H36" s="583">
        <v>8.5245901639344268</v>
      </c>
      <c r="I36" s="583">
        <v>7.2607260726072607</v>
      </c>
      <c r="J36" s="583">
        <v>7.2948328267477205</v>
      </c>
      <c r="K36" s="583">
        <v>9.9173553719008272</v>
      </c>
      <c r="L36" s="583">
        <v>4.6783625730994149</v>
      </c>
      <c r="M36" s="583">
        <v>5.7471264367816088</v>
      </c>
      <c r="N36" s="583">
        <v>2.4691358024691357</v>
      </c>
      <c r="O36" s="583">
        <v>2.4767801857585141</v>
      </c>
      <c r="P36" s="583">
        <v>2.9325513196480939</v>
      </c>
      <c r="Q36" s="584">
        <v>1.8766756032171581</v>
      </c>
      <c r="R36" s="583">
        <v>10.659898477157361</v>
      </c>
      <c r="S36" s="583">
        <v>14.622641509433961</v>
      </c>
      <c r="T36" s="583">
        <v>10.497237569060774</v>
      </c>
      <c r="U36" s="583">
        <v>13.300492610837438</v>
      </c>
      <c r="V36" s="583">
        <v>6.5217391304347823</v>
      </c>
      <c r="W36" s="583">
        <v>5.3191489361702127</v>
      </c>
      <c r="X36" s="583">
        <v>6.4864864864864868</v>
      </c>
      <c r="Y36" s="583">
        <v>7.9069767441860463</v>
      </c>
      <c r="Z36" s="583">
        <v>3.2967032967032965</v>
      </c>
      <c r="AA36" s="583">
        <v>1.9047619047619047</v>
      </c>
      <c r="AB36" s="583">
        <v>2.197802197802198</v>
      </c>
      <c r="AC36" s="583">
        <v>1.0695187165775399</v>
      </c>
      <c r="AD36" s="583">
        <v>2.8708133971291865</v>
      </c>
      <c r="AE36" s="583">
        <v>3.125</v>
      </c>
    </row>
    <row r="37" spans="2:31" s="590" customFormat="1" ht="60"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sheetData>
  <mergeCells count="5">
    <mergeCell ref="B2:AE3"/>
    <mergeCell ref="D5:Q5"/>
    <mergeCell ref="R5:AE5"/>
    <mergeCell ref="C4:D4"/>
    <mergeCell ref="B37:AE37"/>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10"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zoomScale="80" zoomScaleNormal="80" workbookViewId="0">
      <selection activeCell="C4" sqref="C4:D4"/>
    </sheetView>
  </sheetViews>
  <sheetFormatPr baseColWidth="10" defaultRowHeight="12.75"/>
  <cols>
    <col min="1" max="1" width="5.7109375" style="125" customWidth="1"/>
    <col min="2" max="2" width="17.7109375" style="125" customWidth="1"/>
    <col min="3" max="3" width="13.42578125" style="125" customWidth="1"/>
    <col min="4" max="31" width="6.5703125" style="537" customWidth="1"/>
    <col min="32" max="16384" width="11.42578125" style="125"/>
  </cols>
  <sheetData>
    <row r="1" spans="1:31">
      <c r="A1" s="124"/>
      <c r="B1" s="124"/>
      <c r="C1" s="124"/>
      <c r="D1" s="505"/>
      <c r="E1" s="505"/>
      <c r="F1" s="505"/>
      <c r="G1" s="505"/>
      <c r="H1" s="505"/>
      <c r="I1" s="505"/>
      <c r="J1" s="505"/>
      <c r="K1" s="505"/>
      <c r="L1" s="505"/>
      <c r="M1" s="505"/>
      <c r="N1" s="505"/>
      <c r="O1" s="505"/>
      <c r="P1" s="505"/>
      <c r="Q1" s="505"/>
      <c r="R1" s="505"/>
      <c r="S1" s="505"/>
      <c r="T1" s="505"/>
      <c r="U1" s="505"/>
      <c r="V1" s="505"/>
      <c r="W1" s="505"/>
      <c r="X1" s="505"/>
    </row>
    <row r="2" spans="1:31" ht="12.75" customHeight="1">
      <c r="A2" s="124"/>
      <c r="B2" s="654" t="s">
        <v>207</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534"/>
      <c r="F4" s="534"/>
      <c r="G4" s="534"/>
      <c r="H4" s="534"/>
      <c r="I4" s="534"/>
      <c r="J4" s="534"/>
      <c r="K4" s="534"/>
      <c r="L4" s="534"/>
      <c r="M4" s="534"/>
      <c r="N4" s="534"/>
      <c r="O4" s="534"/>
      <c r="P4" s="534"/>
      <c r="Q4" s="534"/>
      <c r="R4" s="534"/>
      <c r="S4" s="534"/>
      <c r="T4" s="534"/>
      <c r="U4" s="534"/>
      <c r="V4" s="534"/>
      <c r="W4" s="534"/>
      <c r="X4" s="534"/>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02">
        <v>2008</v>
      </c>
      <c r="E6" s="502">
        <v>2009</v>
      </c>
      <c r="F6" s="502">
        <v>2010</v>
      </c>
      <c r="G6" s="502">
        <v>2011</v>
      </c>
      <c r="H6" s="502">
        <v>2012</v>
      </c>
      <c r="I6" s="502">
        <v>2013</v>
      </c>
      <c r="J6" s="502">
        <v>2014</v>
      </c>
      <c r="K6" s="502">
        <v>2015</v>
      </c>
      <c r="L6" s="448" t="s">
        <v>88</v>
      </c>
      <c r="M6" s="448" t="s">
        <v>89</v>
      </c>
      <c r="N6" s="448" t="s">
        <v>90</v>
      </c>
      <c r="O6" s="448" t="s">
        <v>104</v>
      </c>
      <c r="P6" s="448" t="s">
        <v>105</v>
      </c>
      <c r="Q6" s="449" t="s">
        <v>106</v>
      </c>
      <c r="R6" s="502">
        <v>2008</v>
      </c>
      <c r="S6" s="502">
        <v>2009</v>
      </c>
      <c r="T6" s="502">
        <v>2010</v>
      </c>
      <c r="U6" s="502">
        <v>2011</v>
      </c>
      <c r="V6" s="502">
        <v>2012</v>
      </c>
      <c r="W6" s="502">
        <v>2013</v>
      </c>
      <c r="X6" s="502">
        <v>2014</v>
      </c>
      <c r="Y6" s="502">
        <v>2015</v>
      </c>
      <c r="Z6" s="448" t="s">
        <v>88</v>
      </c>
      <c r="AA6" s="448" t="s">
        <v>89</v>
      </c>
      <c r="AB6" s="448" t="s">
        <v>90</v>
      </c>
      <c r="AC6" s="448" t="s">
        <v>104</v>
      </c>
      <c r="AD6" s="448" t="s">
        <v>105</v>
      </c>
      <c r="AE6" s="448" t="s">
        <v>106</v>
      </c>
    </row>
    <row r="7" spans="1:31" ht="12.75" customHeight="1">
      <c r="A7" s="124"/>
      <c r="B7" s="484" t="s">
        <v>11</v>
      </c>
      <c r="C7" s="485"/>
      <c r="D7" s="503">
        <v>291</v>
      </c>
      <c r="E7" s="503">
        <v>292</v>
      </c>
      <c r="F7" s="503">
        <v>299</v>
      </c>
      <c r="G7" s="503">
        <v>342</v>
      </c>
      <c r="H7" s="503">
        <v>278</v>
      </c>
      <c r="I7" s="503">
        <v>321</v>
      </c>
      <c r="J7" s="503">
        <v>272</v>
      </c>
      <c r="K7" s="503">
        <v>288</v>
      </c>
      <c r="L7" s="503">
        <v>266</v>
      </c>
      <c r="M7" s="503">
        <v>245</v>
      </c>
      <c r="N7" s="503">
        <v>253</v>
      </c>
      <c r="O7" s="503">
        <v>280</v>
      </c>
      <c r="P7" s="503">
        <v>305</v>
      </c>
      <c r="Q7" s="504">
        <v>326</v>
      </c>
      <c r="R7" s="503">
        <v>206</v>
      </c>
      <c r="S7" s="503">
        <v>212</v>
      </c>
      <c r="T7" s="503">
        <v>188</v>
      </c>
      <c r="U7" s="503">
        <v>222</v>
      </c>
      <c r="V7" s="503">
        <v>154</v>
      </c>
      <c r="W7" s="503">
        <v>182</v>
      </c>
      <c r="X7" s="505">
        <v>173</v>
      </c>
      <c r="Y7" s="505">
        <v>171</v>
      </c>
      <c r="Z7" s="537">
        <v>150</v>
      </c>
      <c r="AA7" s="537">
        <v>150</v>
      </c>
      <c r="AB7" s="537">
        <v>152</v>
      </c>
      <c r="AC7" s="537">
        <v>174</v>
      </c>
      <c r="AD7" s="537">
        <v>176</v>
      </c>
      <c r="AE7" s="537">
        <v>200</v>
      </c>
    </row>
    <row r="8" spans="1:31" ht="12.75" customHeight="1">
      <c r="A8" s="124"/>
      <c r="B8" s="121" t="s">
        <v>17</v>
      </c>
      <c r="C8" s="124"/>
      <c r="D8" s="120">
        <v>149.12981981427956</v>
      </c>
      <c r="E8" s="120">
        <v>147.00107733666266</v>
      </c>
      <c r="F8" s="120">
        <v>149.28130289126429</v>
      </c>
      <c r="G8" s="120">
        <v>170.8505058074185</v>
      </c>
      <c r="H8" s="120">
        <v>139.52041113352806</v>
      </c>
      <c r="I8" s="120">
        <v>162.61315798805478</v>
      </c>
      <c r="J8" s="120">
        <v>137.58010753503993</v>
      </c>
      <c r="K8" s="120">
        <v>145.80875763850565</v>
      </c>
      <c r="L8" s="120">
        <v>134.65081904144816</v>
      </c>
      <c r="M8" s="120">
        <v>123.69426815907588</v>
      </c>
      <c r="N8" s="120">
        <v>126.81767828410167</v>
      </c>
      <c r="O8" s="120">
        <v>138.51991471130967</v>
      </c>
      <c r="P8" s="120">
        <v>148.80298972039674</v>
      </c>
      <c r="Q8" s="515">
        <v>159.15326557114543</v>
      </c>
      <c r="R8" s="120">
        <v>109.13271279554569</v>
      </c>
      <c r="S8" s="120">
        <v>110.43277144583585</v>
      </c>
      <c r="T8" s="120">
        <v>97.307481289013566</v>
      </c>
      <c r="U8" s="120">
        <v>115.2576163478911</v>
      </c>
      <c r="V8" s="120">
        <v>80.458509009785629</v>
      </c>
      <c r="W8" s="120">
        <v>96.154862160420123</v>
      </c>
      <c r="X8" s="120">
        <v>91.41492335413507</v>
      </c>
      <c r="Y8" s="120">
        <v>90.556205747936005</v>
      </c>
      <c r="Z8" s="120">
        <v>79.474409240224645</v>
      </c>
      <c r="AA8" s="120">
        <v>79.327723981828669</v>
      </c>
      <c r="AB8" s="120">
        <v>79.841158117009314</v>
      </c>
      <c r="AC8" s="120">
        <v>90.284552001826441</v>
      </c>
      <c r="AD8" s="120">
        <v>89.90417032753723</v>
      </c>
      <c r="AE8" s="120">
        <v>102.43487702693012</v>
      </c>
    </row>
    <row r="9" spans="1:31" ht="12.75" customHeight="1">
      <c r="A9" s="124"/>
      <c r="B9" s="121" t="s">
        <v>67</v>
      </c>
      <c r="C9" s="124"/>
      <c r="D9" s="540">
        <v>1.0137457044673543</v>
      </c>
      <c r="E9" s="540">
        <v>1.0376712328767117</v>
      </c>
      <c r="F9" s="540">
        <v>1.0367892976588629</v>
      </c>
      <c r="G9" s="540">
        <v>1.0847953216374262</v>
      </c>
      <c r="H9" s="540">
        <v>1.064748201438849</v>
      </c>
      <c r="I9" s="540">
        <v>1.0903426791277258</v>
      </c>
      <c r="J9" s="540">
        <v>1.099264705882353</v>
      </c>
      <c r="K9" s="540">
        <v>1.1040268456375839</v>
      </c>
      <c r="L9" s="540">
        <v>1.1745283018867922</v>
      </c>
      <c r="M9" s="540">
        <v>1.195652173913043</v>
      </c>
      <c r="N9" s="540">
        <v>1.1699999999999997</v>
      </c>
      <c r="O9" s="540">
        <v>1.2142857142857142</v>
      </c>
      <c r="P9" s="540">
        <v>1.2295081967213115</v>
      </c>
      <c r="Q9" s="567">
        <v>1.2392638036809815</v>
      </c>
      <c r="R9" s="539">
        <v>1.0194174757281558</v>
      </c>
      <c r="S9" s="539">
        <v>1.0424528301886793</v>
      </c>
      <c r="T9" s="539">
        <v>1.0265957446808509</v>
      </c>
      <c r="U9" s="539">
        <v>1.1036036036036039</v>
      </c>
      <c r="V9" s="539">
        <v>1.0714285714285714</v>
      </c>
      <c r="W9" s="539">
        <v>1.1098901098901099</v>
      </c>
      <c r="X9" s="539">
        <v>1.0982658959537572</v>
      </c>
      <c r="Y9" s="539">
        <v>1.1215469613259668</v>
      </c>
      <c r="Z9" s="540">
        <v>1.2076923076923076</v>
      </c>
      <c r="AA9" s="540">
        <v>1.2672413793103443</v>
      </c>
      <c r="AB9" s="540">
        <v>1.2063492063492065</v>
      </c>
      <c r="AC9" s="540">
        <v>1.2758620689655173</v>
      </c>
      <c r="AD9" s="540">
        <v>1.2613636363636365</v>
      </c>
      <c r="AE9" s="540">
        <v>1.325</v>
      </c>
    </row>
    <row r="10" spans="1:31" ht="12.75" customHeight="1">
      <c r="A10" s="124"/>
      <c r="B10" s="121" t="s">
        <v>2</v>
      </c>
      <c r="C10" s="124"/>
      <c r="D10" s="120">
        <v>54.295532646048109</v>
      </c>
      <c r="E10" s="120">
        <v>53.082191780821915</v>
      </c>
      <c r="F10" s="120">
        <v>54.180602006688964</v>
      </c>
      <c r="G10" s="120">
        <v>52.631578947368418</v>
      </c>
      <c r="H10" s="120">
        <v>57.553956834532372</v>
      </c>
      <c r="I10" s="120">
        <v>53.894080996884732</v>
      </c>
      <c r="J10" s="120">
        <v>50.735294117647058</v>
      </c>
      <c r="K10" s="120">
        <v>57.04697986577181</v>
      </c>
      <c r="L10" s="120">
        <v>51.006711409395976</v>
      </c>
      <c r="M10" s="120">
        <v>59.322033898305087</v>
      </c>
      <c r="N10" s="120">
        <v>52.8</v>
      </c>
      <c r="O10" s="120">
        <v>53.571428571428569</v>
      </c>
      <c r="P10" s="120">
        <v>53.442622950819676</v>
      </c>
      <c r="Q10" s="515">
        <v>56.748466257668717</v>
      </c>
      <c r="R10" s="120">
        <v>59.708737864077669</v>
      </c>
      <c r="S10" s="120">
        <v>58.018867924528301</v>
      </c>
      <c r="T10" s="120">
        <v>61.702127659574465</v>
      </c>
      <c r="U10" s="120">
        <v>57.657657657657658</v>
      </c>
      <c r="V10" s="120">
        <v>69.480519480519476</v>
      </c>
      <c r="W10" s="120">
        <v>64.285714285714292</v>
      </c>
      <c r="X10" s="120">
        <v>57.225433526011564</v>
      </c>
      <c r="Y10" s="120">
        <v>65.745856353591165</v>
      </c>
      <c r="Z10" s="461">
        <v>53.488372093023258</v>
      </c>
      <c r="AA10" s="461">
        <v>65.384615384615387</v>
      </c>
      <c r="AB10" s="461">
        <v>54.666666666666664</v>
      </c>
      <c r="AC10" s="461">
        <v>64.367816091954026</v>
      </c>
      <c r="AD10" s="461">
        <v>59.090909090909093</v>
      </c>
      <c r="AE10" s="461">
        <v>64</v>
      </c>
    </row>
    <row r="11" spans="1:31" ht="12.75" customHeight="1">
      <c r="A11" s="124"/>
      <c r="B11" s="121" t="s">
        <v>5</v>
      </c>
      <c r="C11" s="124"/>
      <c r="D11" s="120">
        <v>70.790378006872857</v>
      </c>
      <c r="E11" s="120">
        <v>72.602739726027394</v>
      </c>
      <c r="F11" s="120">
        <v>62.876254180602004</v>
      </c>
      <c r="G11" s="120">
        <v>64.912280701754383</v>
      </c>
      <c r="H11" s="120">
        <v>55.39568345323741</v>
      </c>
      <c r="I11" s="120">
        <v>56.697819314641741</v>
      </c>
      <c r="J11" s="120">
        <v>63.602941176470587</v>
      </c>
      <c r="K11" s="120">
        <v>60.738255033557046</v>
      </c>
      <c r="L11" s="120">
        <v>57.718120805369125</v>
      </c>
      <c r="M11" s="120">
        <v>66.101694915254242</v>
      </c>
      <c r="N11" s="120">
        <v>60</v>
      </c>
      <c r="O11" s="120">
        <v>62.142857142857146</v>
      </c>
      <c r="P11" s="120">
        <v>57.704918032786892</v>
      </c>
      <c r="Q11" s="515">
        <v>61.349693251533743</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ht="12.75" customHeight="1">
      <c r="A12" s="124"/>
      <c r="B12" s="329" t="s">
        <v>10</v>
      </c>
      <c r="C12" s="538"/>
      <c r="D12" s="495">
        <v>73.391752577319565</v>
      </c>
      <c r="E12" s="495">
        <v>72.633561643835563</v>
      </c>
      <c r="F12" s="495">
        <v>74.063545150501682</v>
      </c>
      <c r="G12" s="495">
        <v>73.763157894736821</v>
      </c>
      <c r="H12" s="495">
        <v>74.856115107913652</v>
      </c>
      <c r="I12" s="495">
        <v>74.445482866043676</v>
      </c>
      <c r="J12" s="495">
        <v>73.154411764705884</v>
      </c>
      <c r="K12" s="495">
        <v>73.781879194630875</v>
      </c>
      <c r="L12" s="495">
        <v>73.67924528301883</v>
      </c>
      <c r="M12" s="495">
        <v>72.217391304347842</v>
      </c>
      <c r="N12" s="495">
        <v>72.930000000000021</v>
      </c>
      <c r="O12" s="495">
        <v>72.864285714285685</v>
      </c>
      <c r="P12" s="495">
        <v>74.298360655737667</v>
      </c>
      <c r="Q12" s="511">
        <v>72.690184049079718</v>
      </c>
      <c r="R12" s="495">
        <v>68.514563106796118</v>
      </c>
      <c r="S12" s="495">
        <v>68.122641509433961</v>
      </c>
      <c r="T12" s="495">
        <v>67.484042553191514</v>
      </c>
      <c r="U12" s="495">
        <v>67.414414414414352</v>
      </c>
      <c r="V12" s="495">
        <v>66.616883116883145</v>
      </c>
      <c r="W12" s="495">
        <v>65.978021978021957</v>
      </c>
      <c r="X12" s="495">
        <v>66.04624277456648</v>
      </c>
      <c r="Y12" s="495">
        <v>66.160220994475139</v>
      </c>
      <c r="Z12" s="495">
        <v>66.330769230769235</v>
      </c>
      <c r="AA12" s="495">
        <v>64.422413793103459</v>
      </c>
      <c r="AB12" s="495">
        <v>65.714285714285765</v>
      </c>
      <c r="AC12" s="495">
        <v>65.201149425287383</v>
      </c>
      <c r="AD12" s="495">
        <v>65.909090909090878</v>
      </c>
      <c r="AE12" s="495">
        <v>64.635000000000062</v>
      </c>
    </row>
    <row r="13" spans="1:31" ht="12.75" customHeight="1">
      <c r="A13" s="124"/>
      <c r="B13" s="484" t="s">
        <v>6</v>
      </c>
      <c r="C13" s="542"/>
      <c r="D13" s="512">
        <v>93.814432989690715</v>
      </c>
      <c r="E13" s="512">
        <v>93.150684931506845</v>
      </c>
      <c r="F13" s="512">
        <v>92.976588628762542</v>
      </c>
      <c r="G13" s="512">
        <v>94.152046783625735</v>
      </c>
      <c r="H13" s="512">
        <v>94.60431654676259</v>
      </c>
      <c r="I13" s="512">
        <v>92.523364485981304</v>
      </c>
      <c r="J13" s="512">
        <v>90.441176470588232</v>
      </c>
      <c r="K13" s="512">
        <v>88.590604026845639</v>
      </c>
      <c r="L13" s="512">
        <v>90.604026845637577</v>
      </c>
      <c r="M13" s="512">
        <v>91.525423728813564</v>
      </c>
      <c r="N13" s="512">
        <v>91.2</v>
      </c>
      <c r="O13" s="512">
        <v>93.571428571428569</v>
      </c>
      <c r="P13" s="512">
        <v>93.770491803278688</v>
      </c>
      <c r="Q13" s="513">
        <v>91.104294478527606</v>
      </c>
      <c r="R13" s="512">
        <v>94.660194174757279</v>
      </c>
      <c r="S13" s="512">
        <v>91.981132075471692</v>
      </c>
      <c r="T13" s="512">
        <v>89.893617021276597</v>
      </c>
      <c r="U13" s="512">
        <v>91.441441441441441</v>
      </c>
      <c r="V13" s="512">
        <v>96.103896103896105</v>
      </c>
      <c r="W13" s="512">
        <v>90.109890109890117</v>
      </c>
      <c r="X13" s="512">
        <v>87.283236994219649</v>
      </c>
      <c r="Y13" s="512">
        <v>85.635359116022101</v>
      </c>
      <c r="Z13" s="514">
        <v>49.664429530201339</v>
      </c>
      <c r="AA13" s="514">
        <v>61.016949152542374</v>
      </c>
      <c r="AB13" s="514">
        <v>52.8</v>
      </c>
      <c r="AC13" s="514">
        <v>91.954022988505741</v>
      </c>
      <c r="AD13" s="514">
        <v>93.75</v>
      </c>
      <c r="AE13" s="514">
        <v>91</v>
      </c>
    </row>
    <row r="14" spans="1:31" ht="12.75" customHeight="1">
      <c r="A14" s="124"/>
      <c r="B14" s="121" t="s">
        <v>1</v>
      </c>
      <c r="C14" s="124"/>
      <c r="D14" s="120">
        <v>12.360824742268045</v>
      </c>
      <c r="E14" s="120">
        <v>11.109589041095886</v>
      </c>
      <c r="F14" s="120">
        <v>10.36454849498327</v>
      </c>
      <c r="G14" s="120">
        <v>10.6140350877193</v>
      </c>
      <c r="H14" s="120">
        <v>10.946043165467627</v>
      </c>
      <c r="I14" s="120">
        <v>11.015576323987538</v>
      </c>
      <c r="J14" s="120">
        <v>9.9264705882352935</v>
      </c>
      <c r="K14" s="120">
        <v>9.973154362416107</v>
      </c>
      <c r="L14" s="120">
        <v>10.334905660377355</v>
      </c>
      <c r="M14" s="120">
        <v>12.239130434782613</v>
      </c>
      <c r="N14" s="120">
        <v>9.16</v>
      </c>
      <c r="O14" s="120">
        <v>9.9035714285714302</v>
      </c>
      <c r="P14" s="120">
        <v>8.7737704918032833</v>
      </c>
      <c r="Q14" s="515">
        <v>8.4662576687116591</v>
      </c>
      <c r="R14" s="120">
        <v>11.412621359223296</v>
      </c>
      <c r="S14" s="120">
        <v>11.207547169811322</v>
      </c>
      <c r="T14" s="120">
        <v>8.9308510638297882</v>
      </c>
      <c r="U14" s="120">
        <v>10.157657657657658</v>
      </c>
      <c r="V14" s="120">
        <v>11.175324675324669</v>
      </c>
      <c r="W14" s="120">
        <v>10.961538461538456</v>
      </c>
      <c r="X14" s="120">
        <v>9.5433526011560694</v>
      </c>
      <c r="Y14" s="120">
        <v>10.259668508287293</v>
      </c>
      <c r="Z14" s="514">
        <v>10.415384615384614</v>
      </c>
      <c r="AA14" s="514">
        <v>13.068965517241381</v>
      </c>
      <c r="AB14" s="514">
        <v>9.7936507936507944</v>
      </c>
      <c r="AC14" s="514">
        <v>10.689655172413795</v>
      </c>
      <c r="AD14" s="514">
        <v>9.0340909090909101</v>
      </c>
      <c r="AE14" s="514">
        <v>8.6250000000000018</v>
      </c>
    </row>
    <row r="15" spans="1:31" ht="12.75" customHeight="1">
      <c r="A15" s="124"/>
      <c r="B15" s="121" t="s">
        <v>94</v>
      </c>
      <c r="C15" s="121"/>
      <c r="D15" s="120"/>
      <c r="E15" s="120"/>
      <c r="F15" s="120"/>
      <c r="G15" s="120"/>
      <c r="H15" s="120"/>
      <c r="I15" s="120"/>
      <c r="J15" s="120"/>
      <c r="K15" s="120"/>
      <c r="L15" s="120"/>
      <c r="M15" s="120"/>
      <c r="N15" s="120"/>
      <c r="O15" s="120"/>
      <c r="P15" s="120"/>
      <c r="Q15" s="515"/>
      <c r="R15" s="120"/>
      <c r="S15" s="120"/>
      <c r="T15" s="120"/>
      <c r="U15" s="120"/>
      <c r="V15" s="120"/>
      <c r="W15" s="120"/>
      <c r="X15" s="120"/>
      <c r="Y15" s="120"/>
      <c r="Z15" s="514"/>
      <c r="AA15" s="514"/>
      <c r="AB15" s="514"/>
      <c r="AC15" s="514"/>
      <c r="AD15" s="514"/>
      <c r="AE15" s="514"/>
    </row>
    <row r="16" spans="1:31" ht="12.75" customHeight="1">
      <c r="A16" s="124"/>
      <c r="B16" s="123" t="s">
        <v>85</v>
      </c>
      <c r="C16" s="123"/>
      <c r="D16" s="120" t="s">
        <v>25</v>
      </c>
      <c r="E16" s="120" t="s">
        <v>25</v>
      </c>
      <c r="F16" s="120" t="s">
        <v>25</v>
      </c>
      <c r="G16" s="120" t="s">
        <v>25</v>
      </c>
      <c r="H16" s="120" t="s">
        <v>25</v>
      </c>
      <c r="I16" s="120" t="s">
        <v>25</v>
      </c>
      <c r="J16" s="120" t="s">
        <v>25</v>
      </c>
      <c r="K16" s="120" t="s">
        <v>25</v>
      </c>
      <c r="L16" s="120" t="s">
        <v>25</v>
      </c>
      <c r="M16" s="120" t="s">
        <v>25</v>
      </c>
      <c r="N16" s="568">
        <v>20</v>
      </c>
      <c r="O16" s="568">
        <v>67.857142857142861</v>
      </c>
      <c r="P16" s="568">
        <v>52.083333333333336</v>
      </c>
      <c r="Q16" s="515">
        <v>62.711864406779661</v>
      </c>
      <c r="R16" s="120" t="s">
        <v>25</v>
      </c>
      <c r="S16" s="120" t="s">
        <v>25</v>
      </c>
      <c r="T16" s="120" t="s">
        <v>25</v>
      </c>
      <c r="U16" s="120" t="s">
        <v>25</v>
      </c>
      <c r="V16" s="120" t="s">
        <v>25</v>
      </c>
      <c r="W16" s="120" t="s">
        <v>25</v>
      </c>
      <c r="X16" s="120" t="s">
        <v>25</v>
      </c>
      <c r="Y16" s="120" t="s">
        <v>25</v>
      </c>
      <c r="Z16" s="120" t="s">
        <v>25</v>
      </c>
      <c r="AA16" s="120" t="s">
        <v>25</v>
      </c>
      <c r="AB16" s="568">
        <v>20</v>
      </c>
      <c r="AC16" s="568">
        <v>77.777777777777786</v>
      </c>
      <c r="AD16" s="568">
        <v>51.612903225806448</v>
      </c>
      <c r="AE16" s="568">
        <v>60.869565217391312</v>
      </c>
    </row>
    <row r="17" spans="1:31" ht="12.75" customHeight="1">
      <c r="A17" s="124"/>
      <c r="B17" s="123" t="s">
        <v>86</v>
      </c>
      <c r="C17" s="123"/>
      <c r="D17" s="120" t="s">
        <v>25</v>
      </c>
      <c r="E17" s="120" t="s">
        <v>25</v>
      </c>
      <c r="F17" s="120" t="s">
        <v>25</v>
      </c>
      <c r="G17" s="120" t="s">
        <v>25</v>
      </c>
      <c r="H17" s="120" t="s">
        <v>25</v>
      </c>
      <c r="I17" s="120" t="s">
        <v>25</v>
      </c>
      <c r="J17" s="120" t="s">
        <v>25</v>
      </c>
      <c r="K17" s="120" t="s">
        <v>25</v>
      </c>
      <c r="L17" s="120" t="s">
        <v>25</v>
      </c>
      <c r="M17" s="120" t="s">
        <v>25</v>
      </c>
      <c r="N17" s="568">
        <v>80</v>
      </c>
      <c r="O17" s="568">
        <v>21.428571428571427</v>
      </c>
      <c r="P17" s="568">
        <v>27.083333333333332</v>
      </c>
      <c r="Q17" s="515">
        <v>30.508474576271187</v>
      </c>
      <c r="R17" s="120" t="s">
        <v>25</v>
      </c>
      <c r="S17" s="120" t="s">
        <v>25</v>
      </c>
      <c r="T17" s="120" t="s">
        <v>25</v>
      </c>
      <c r="U17" s="120" t="s">
        <v>25</v>
      </c>
      <c r="V17" s="120" t="s">
        <v>25</v>
      </c>
      <c r="W17" s="120" t="s">
        <v>25</v>
      </c>
      <c r="X17" s="120" t="s">
        <v>25</v>
      </c>
      <c r="Y17" s="120" t="s">
        <v>25</v>
      </c>
      <c r="Z17" s="120" t="s">
        <v>25</v>
      </c>
      <c r="AA17" s="120" t="s">
        <v>25</v>
      </c>
      <c r="AB17" s="568">
        <v>80</v>
      </c>
      <c r="AC17" s="568">
        <v>11.111111111111111</v>
      </c>
      <c r="AD17" s="568">
        <v>29.032258064516132</v>
      </c>
      <c r="AE17" s="568">
        <v>32.608695652173914</v>
      </c>
    </row>
    <row r="18" spans="1:31" ht="12.75" customHeight="1">
      <c r="A18" s="124"/>
      <c r="B18" s="123" t="s">
        <v>87</v>
      </c>
      <c r="C18" s="123"/>
      <c r="D18" s="120" t="s">
        <v>25</v>
      </c>
      <c r="E18" s="120" t="s">
        <v>25</v>
      </c>
      <c r="F18" s="120" t="s">
        <v>25</v>
      </c>
      <c r="G18" s="120" t="s">
        <v>25</v>
      </c>
      <c r="H18" s="120" t="s">
        <v>25</v>
      </c>
      <c r="I18" s="120" t="s">
        <v>25</v>
      </c>
      <c r="J18" s="120" t="s">
        <v>25</v>
      </c>
      <c r="K18" s="120" t="s">
        <v>25</v>
      </c>
      <c r="L18" s="120" t="s">
        <v>25</v>
      </c>
      <c r="M18" s="120" t="s">
        <v>25</v>
      </c>
      <c r="N18" s="568">
        <v>0</v>
      </c>
      <c r="O18" s="568">
        <v>10.714285714285714</v>
      </c>
      <c r="P18" s="568">
        <v>20.833333333333336</v>
      </c>
      <c r="Q18" s="515">
        <v>6.7796610169491522</v>
      </c>
      <c r="R18" s="120" t="s">
        <v>25</v>
      </c>
      <c r="S18" s="120" t="s">
        <v>25</v>
      </c>
      <c r="T18" s="120" t="s">
        <v>25</v>
      </c>
      <c r="U18" s="120" t="s">
        <v>25</v>
      </c>
      <c r="V18" s="120" t="s">
        <v>25</v>
      </c>
      <c r="W18" s="120" t="s">
        <v>25</v>
      </c>
      <c r="X18" s="120" t="s">
        <v>25</v>
      </c>
      <c r="Y18" s="120" t="s">
        <v>25</v>
      </c>
      <c r="Z18" s="120" t="s">
        <v>25</v>
      </c>
      <c r="AA18" s="120" t="s">
        <v>25</v>
      </c>
      <c r="AB18" s="568">
        <v>0</v>
      </c>
      <c r="AC18" s="568">
        <v>11.111111111111111</v>
      </c>
      <c r="AD18" s="568">
        <v>19.35483870967742</v>
      </c>
      <c r="AE18" s="568">
        <v>6.5217391304347823</v>
      </c>
    </row>
    <row r="19" spans="1:31" ht="12.75" customHeight="1">
      <c r="A19" s="124"/>
      <c r="B19" s="123" t="s">
        <v>92</v>
      </c>
      <c r="C19" s="123"/>
      <c r="D19" s="120" t="s">
        <v>25</v>
      </c>
      <c r="E19" s="120" t="s">
        <v>25</v>
      </c>
      <c r="F19" s="120" t="s">
        <v>25</v>
      </c>
      <c r="G19" s="120" t="s">
        <v>25</v>
      </c>
      <c r="H19" s="120" t="s">
        <v>25</v>
      </c>
      <c r="I19" s="120" t="s">
        <v>25</v>
      </c>
      <c r="J19" s="120" t="s">
        <v>25</v>
      </c>
      <c r="K19" s="120" t="s">
        <v>25</v>
      </c>
      <c r="L19" s="120" t="s">
        <v>25</v>
      </c>
      <c r="M19" s="120" t="s">
        <v>25</v>
      </c>
      <c r="N19" s="568">
        <v>4</v>
      </c>
      <c r="O19" s="568">
        <v>10</v>
      </c>
      <c r="P19" s="568">
        <v>15.73770491803279</v>
      </c>
      <c r="Q19" s="515">
        <v>18.098159509202446</v>
      </c>
      <c r="R19" s="120" t="s">
        <v>25</v>
      </c>
      <c r="S19" s="120" t="s">
        <v>25</v>
      </c>
      <c r="T19" s="120" t="s">
        <v>25</v>
      </c>
      <c r="U19" s="120" t="s">
        <v>25</v>
      </c>
      <c r="V19" s="120" t="s">
        <v>25</v>
      </c>
      <c r="W19" s="120" t="s">
        <v>25</v>
      </c>
      <c r="X19" s="120" t="s">
        <v>25</v>
      </c>
      <c r="Y19" s="120" t="s">
        <v>25</v>
      </c>
      <c r="Z19" s="120" t="s">
        <v>25</v>
      </c>
      <c r="AA19" s="120" t="s">
        <v>25</v>
      </c>
      <c r="AB19" s="568">
        <v>6.666666666666667</v>
      </c>
      <c r="AC19" s="568">
        <v>10.34482758620689</v>
      </c>
      <c r="AD19" s="568">
        <v>17.61363636363636</v>
      </c>
      <c r="AE19" s="568">
        <v>23</v>
      </c>
    </row>
    <row r="20" spans="1:31" ht="12.75" customHeight="1">
      <c r="A20" s="124"/>
      <c r="B20" s="121" t="s">
        <v>73</v>
      </c>
      <c r="C20" s="124"/>
      <c r="D20" s="120">
        <v>8.5910652920962196</v>
      </c>
      <c r="E20" s="120">
        <v>7.5342465753424657</v>
      </c>
      <c r="F20" s="120">
        <v>11.036789297658864</v>
      </c>
      <c r="G20" s="120">
        <v>7.60233918128655</v>
      </c>
      <c r="H20" s="120">
        <v>9.7122302158273381</v>
      </c>
      <c r="I20" s="120">
        <v>9.657320872274143</v>
      </c>
      <c r="J20" s="120">
        <v>9.5588235294117645</v>
      </c>
      <c r="K20" s="120">
        <v>6.7114093959731544</v>
      </c>
      <c r="L20" s="120">
        <v>8.724832214765101</v>
      </c>
      <c r="M20" s="120">
        <v>9.3220338983050848</v>
      </c>
      <c r="N20" s="120">
        <v>5.6</v>
      </c>
      <c r="O20" s="120">
        <v>8.2142857142857135</v>
      </c>
      <c r="P20" s="120">
        <v>9.1803278688524586</v>
      </c>
      <c r="Q20" s="515">
        <v>7.6687116564417179</v>
      </c>
      <c r="R20" s="120">
        <v>6.7961165048543686</v>
      </c>
      <c r="S20" s="120">
        <v>5.6603773584905657</v>
      </c>
      <c r="T20" s="120">
        <v>4.2553191489361701</v>
      </c>
      <c r="U20" s="120">
        <v>4.0540540540540544</v>
      </c>
      <c r="V20" s="120">
        <v>5.1948051948051948</v>
      </c>
      <c r="W20" s="120">
        <v>6.5934065934065931</v>
      </c>
      <c r="X20" s="120">
        <v>4.0462427745664744</v>
      </c>
      <c r="Y20" s="120">
        <v>2.7624309392265194</v>
      </c>
      <c r="Z20" s="514">
        <v>4.6511627906976747</v>
      </c>
      <c r="AA20" s="514">
        <v>6.4102564102564106</v>
      </c>
      <c r="AB20" s="514">
        <v>4</v>
      </c>
      <c r="AC20" s="514">
        <v>5.1724137931034484</v>
      </c>
      <c r="AD20" s="514">
        <v>3.9772727272727271</v>
      </c>
      <c r="AE20" s="514">
        <v>3.5000000000000004</v>
      </c>
    </row>
    <row r="21" spans="1:31" ht="12.75" customHeight="1">
      <c r="A21" s="124"/>
      <c r="B21" s="329" t="s">
        <v>74</v>
      </c>
      <c r="C21" s="538"/>
      <c r="D21" s="495">
        <v>7.9037800687285227</v>
      </c>
      <c r="E21" s="495">
        <v>7.1917808219178081</v>
      </c>
      <c r="F21" s="495">
        <v>10.033444816053512</v>
      </c>
      <c r="G21" s="495">
        <v>6.7251461988304095</v>
      </c>
      <c r="H21" s="120">
        <v>8.2733812949640289</v>
      </c>
      <c r="I21" s="120">
        <v>8.4112149532710276</v>
      </c>
      <c r="J21" s="120">
        <v>8.8235294117647065</v>
      </c>
      <c r="K21" s="120">
        <v>6.0402684563758386</v>
      </c>
      <c r="L21" s="120">
        <v>7.3825503355704694</v>
      </c>
      <c r="M21" s="120">
        <v>8.4745762711864412</v>
      </c>
      <c r="N21" s="120">
        <v>5.6</v>
      </c>
      <c r="O21" s="120">
        <v>7.5</v>
      </c>
      <c r="P21" s="120">
        <v>8.524590163934425</v>
      </c>
      <c r="Q21" s="515">
        <v>7.3619631901840492</v>
      </c>
      <c r="R21" s="120">
        <v>6.3106796116504853</v>
      </c>
      <c r="S21" s="120">
        <v>5.6603773584905657</v>
      </c>
      <c r="T21" s="120">
        <v>4.2553191489361701</v>
      </c>
      <c r="U21" s="120">
        <v>3.6036036036036037</v>
      </c>
      <c r="V21" s="120">
        <v>4.5454545454545459</v>
      </c>
      <c r="W21" s="120">
        <v>6.0439560439560438</v>
      </c>
      <c r="X21" s="120">
        <v>4.0462427745664744</v>
      </c>
      <c r="Y21" s="495">
        <v>2.7624309392265194</v>
      </c>
      <c r="Z21" s="120">
        <v>3.4883720930232558</v>
      </c>
      <c r="AA21" s="120">
        <v>5.1282051282051286</v>
      </c>
      <c r="AB21" s="120">
        <v>4</v>
      </c>
      <c r="AC21" s="120">
        <v>4.5977011494252871</v>
      </c>
      <c r="AD21" s="120">
        <v>3.4090909090909087</v>
      </c>
      <c r="AE21" s="120">
        <v>3</v>
      </c>
    </row>
    <row r="22" spans="1:31" ht="12.75" customHeight="1">
      <c r="A22" s="124"/>
      <c r="B22" s="484" t="s">
        <v>24</v>
      </c>
      <c r="C22" s="542"/>
      <c r="D22" s="512">
        <v>85.223367697594497</v>
      </c>
      <c r="E22" s="512">
        <v>89.726027397260268</v>
      </c>
      <c r="F22" s="512">
        <v>87.95986622073579</v>
      </c>
      <c r="G22" s="512">
        <v>85.964912280701753</v>
      </c>
      <c r="H22" s="512">
        <v>88.848920863309345</v>
      </c>
      <c r="I22" s="512">
        <v>87.227414330218068</v>
      </c>
      <c r="J22" s="512">
        <v>85.661764705882348</v>
      </c>
      <c r="K22" s="512">
        <v>84.56375838926175</v>
      </c>
      <c r="L22" s="512">
        <v>15.436241610738255</v>
      </c>
      <c r="M22" s="512">
        <v>16.949152542372882</v>
      </c>
      <c r="N22" s="512">
        <v>16</v>
      </c>
      <c r="O22" s="512">
        <v>20.14388489208633</v>
      </c>
      <c r="P22" s="512">
        <v>22.408026755852841</v>
      </c>
      <c r="Q22" s="513">
        <v>21.472392638036812</v>
      </c>
      <c r="R22" s="512">
        <v>85.922330097087382</v>
      </c>
      <c r="S22" s="512">
        <v>88.679245283018872</v>
      </c>
      <c r="T22" s="512">
        <v>86.702127659574472</v>
      </c>
      <c r="U22" s="512">
        <v>82.432432432432435</v>
      </c>
      <c r="V22" s="512">
        <v>87.012987012987011</v>
      </c>
      <c r="W22" s="512">
        <v>84.615384615384613</v>
      </c>
      <c r="X22" s="512">
        <v>80.924855491329481</v>
      </c>
      <c r="Y22" s="120">
        <v>79.55801104972376</v>
      </c>
      <c r="Z22" s="512">
        <v>12.080536912751677</v>
      </c>
      <c r="AA22" s="512">
        <v>13.559322033898304</v>
      </c>
      <c r="AB22" s="512">
        <v>12</v>
      </c>
      <c r="AC22" s="512">
        <v>24.855491329479769</v>
      </c>
      <c r="AD22" s="512">
        <v>27.167630057803464</v>
      </c>
      <c r="AE22" s="512">
        <v>26.5</v>
      </c>
    </row>
    <row r="23" spans="1:31" ht="12.75" customHeight="1">
      <c r="A23" s="124"/>
      <c r="B23" s="121" t="s">
        <v>7</v>
      </c>
      <c r="C23" s="124"/>
      <c r="D23" s="120">
        <v>57.388316151202751</v>
      </c>
      <c r="E23" s="120">
        <v>57.19178082191781</v>
      </c>
      <c r="F23" s="120">
        <v>54.180602006688964</v>
      </c>
      <c r="G23" s="120">
        <v>45.906432748538009</v>
      </c>
      <c r="H23" s="120">
        <v>48.561151079136692</v>
      </c>
      <c r="I23" s="120">
        <v>56.386292834890966</v>
      </c>
      <c r="J23" s="120">
        <v>56.25</v>
      </c>
      <c r="K23" s="120">
        <v>57.04697986577181</v>
      </c>
      <c r="L23" s="120">
        <v>2.0134228187919465</v>
      </c>
      <c r="M23" s="120">
        <v>0.84745762711864403</v>
      </c>
      <c r="N23" s="120">
        <v>3.2</v>
      </c>
      <c r="O23" s="120">
        <v>1.7985611510791366</v>
      </c>
      <c r="P23" s="120">
        <v>2.3411371237458192</v>
      </c>
      <c r="Q23" s="515">
        <v>5.2147239263803682</v>
      </c>
      <c r="R23" s="120">
        <v>67.961165048543691</v>
      </c>
      <c r="S23" s="120">
        <v>61.79245283018868</v>
      </c>
      <c r="T23" s="120">
        <v>63.297872340425535</v>
      </c>
      <c r="U23" s="120">
        <v>54.504504504504503</v>
      </c>
      <c r="V23" s="120">
        <v>64.935064935064929</v>
      </c>
      <c r="W23" s="120">
        <v>64.285714285714292</v>
      </c>
      <c r="X23" s="120">
        <v>61.271676300578036</v>
      </c>
      <c r="Y23" s="120">
        <v>61.878453038674031</v>
      </c>
      <c r="Z23" s="120">
        <v>0.67114093959731547</v>
      </c>
      <c r="AA23" s="120">
        <v>0.84745762711864403</v>
      </c>
      <c r="AB23" s="120">
        <v>2.4</v>
      </c>
      <c r="AC23" s="120">
        <v>2.8901734104046244</v>
      </c>
      <c r="AD23" s="120">
        <v>3.4682080924855487</v>
      </c>
      <c r="AE23" s="120">
        <v>7.0000000000000009</v>
      </c>
    </row>
    <row r="24" spans="1:31" ht="12.75" customHeight="1">
      <c r="A24" s="124"/>
      <c r="B24" s="121" t="s">
        <v>8</v>
      </c>
      <c r="C24" s="124"/>
      <c r="D24" s="120">
        <v>7.2164948453608249</v>
      </c>
      <c r="E24" s="120">
        <v>19.17808219178082</v>
      </c>
      <c r="F24" s="120">
        <v>24.749163879598662</v>
      </c>
      <c r="G24" s="120">
        <v>20.760233918128655</v>
      </c>
      <c r="H24" s="120">
        <v>18.345323741007196</v>
      </c>
      <c r="I24" s="120">
        <v>14.018691588785046</v>
      </c>
      <c r="J24" s="120">
        <v>16.911764705882351</v>
      </c>
      <c r="K24" s="120">
        <v>18.456375838926174</v>
      </c>
      <c r="L24" s="120">
        <v>4.026845637583893</v>
      </c>
      <c r="M24" s="120">
        <v>7.6271186440677967</v>
      </c>
      <c r="N24" s="120">
        <v>4</v>
      </c>
      <c r="O24" s="120">
        <v>6.1151079136690649</v>
      </c>
      <c r="P24" s="120">
        <v>4.3478260869565215</v>
      </c>
      <c r="Q24" s="515">
        <v>7.9754601226993866</v>
      </c>
      <c r="R24" s="120">
        <v>9.7087378640776691</v>
      </c>
      <c r="S24" s="120">
        <v>23.113207547169811</v>
      </c>
      <c r="T24" s="120">
        <v>33.51063829787234</v>
      </c>
      <c r="U24" s="120">
        <v>28.378378378378379</v>
      </c>
      <c r="V24" s="120">
        <v>25.324675324675326</v>
      </c>
      <c r="W24" s="120">
        <v>18.681318681318682</v>
      </c>
      <c r="X24" s="120">
        <v>20.23121387283237</v>
      </c>
      <c r="Y24" s="120">
        <v>22.651933701657459</v>
      </c>
      <c r="Z24" s="120">
        <v>6.9767441860465116</v>
      </c>
      <c r="AA24" s="120">
        <v>10.256410256410257</v>
      </c>
      <c r="AB24" s="120">
        <v>6.666666666666667</v>
      </c>
      <c r="AC24" s="120">
        <v>8.6705202312138727</v>
      </c>
      <c r="AD24" s="120">
        <v>5.202312138728324</v>
      </c>
      <c r="AE24" s="120">
        <v>9</v>
      </c>
    </row>
    <row r="25" spans="1:31" ht="12.75" customHeight="1">
      <c r="A25" s="124"/>
      <c r="B25" s="329" t="s">
        <v>9</v>
      </c>
      <c r="C25" s="538"/>
      <c r="D25" s="495">
        <v>31.27147766323024</v>
      </c>
      <c r="E25" s="495">
        <v>56.506849315068493</v>
      </c>
      <c r="F25" s="495">
        <v>59.531772575250834</v>
      </c>
      <c r="G25" s="495">
        <v>54.385964912280699</v>
      </c>
      <c r="H25" s="495">
        <v>58.992805755395686</v>
      </c>
      <c r="I25" s="495">
        <v>59.813084112149532</v>
      </c>
      <c r="J25" s="495">
        <v>57.352941176470587</v>
      </c>
      <c r="K25" s="495">
        <v>61.073825503355707</v>
      </c>
      <c r="L25" s="495">
        <v>2.3166023166023164</v>
      </c>
      <c r="M25" s="495">
        <v>2.0920502092050208</v>
      </c>
      <c r="N25" s="495">
        <v>2.8688524590163933</v>
      </c>
      <c r="O25" s="495">
        <v>1.4388489208633095</v>
      </c>
      <c r="P25" s="495">
        <v>2.3411371237458192</v>
      </c>
      <c r="Q25" s="511">
        <v>3.0674846625766872</v>
      </c>
      <c r="R25" s="495">
        <v>30.097087378640776</v>
      </c>
      <c r="S25" s="495">
        <v>59.905660377358494</v>
      </c>
      <c r="T25" s="495">
        <v>63.297872340425535</v>
      </c>
      <c r="U25" s="495">
        <v>59.909909909909906</v>
      </c>
      <c r="V25" s="495">
        <v>63.636363636363633</v>
      </c>
      <c r="W25" s="495">
        <v>65.384615384615387</v>
      </c>
      <c r="X25" s="495">
        <v>60.693641618497111</v>
      </c>
      <c r="Y25" s="495">
        <v>66.298342541436469</v>
      </c>
      <c r="Z25" s="495">
        <v>3.4482758620689653</v>
      </c>
      <c r="AA25" s="495">
        <v>2.7586206896551726</v>
      </c>
      <c r="AB25" s="495">
        <v>4.10958904109589</v>
      </c>
      <c r="AC25" s="495">
        <v>1.7341040462427744</v>
      </c>
      <c r="AD25" s="495">
        <v>3.4682080924855487</v>
      </c>
      <c r="AE25" s="495">
        <v>3.5000000000000004</v>
      </c>
    </row>
    <row r="26" spans="1:31" ht="12.75" customHeight="1">
      <c r="A26" s="124"/>
      <c r="B26" s="484" t="s">
        <v>68</v>
      </c>
      <c r="C26" s="124"/>
      <c r="D26" s="120">
        <v>0.3436426116838488</v>
      </c>
      <c r="E26" s="120">
        <v>1.7123287671232876</v>
      </c>
      <c r="F26" s="120">
        <v>4.6822742474916392</v>
      </c>
      <c r="G26" s="120">
        <v>4.3859649122807021</v>
      </c>
      <c r="H26" s="120">
        <v>2.5179856115107913</v>
      </c>
      <c r="I26" s="120">
        <v>4.9844236760124607</v>
      </c>
      <c r="J26" s="120">
        <v>5.1470588235294121</v>
      </c>
      <c r="K26" s="120">
        <v>6.0402684563758386</v>
      </c>
      <c r="L26" s="120">
        <v>3.3557046979865772</v>
      </c>
      <c r="M26" s="120">
        <v>5.0847457627118642</v>
      </c>
      <c r="N26" s="120">
        <v>4</v>
      </c>
      <c r="O26" s="120">
        <v>5.3956834532374103</v>
      </c>
      <c r="P26" s="120">
        <v>5.0167224080267561</v>
      </c>
      <c r="Q26" s="515">
        <v>6.7484662576687118</v>
      </c>
      <c r="R26" s="120">
        <v>0</v>
      </c>
      <c r="S26" s="120">
        <v>2.358490566037736</v>
      </c>
      <c r="T26" s="120">
        <v>4.2553191489361701</v>
      </c>
      <c r="U26" s="120">
        <v>4.954954954954955</v>
      </c>
      <c r="V26" s="120">
        <v>3.8961038961038961</v>
      </c>
      <c r="W26" s="120">
        <v>5.4945054945054945</v>
      </c>
      <c r="X26" s="120">
        <v>5.202312138728324</v>
      </c>
      <c r="Y26" s="120">
        <v>7.7348066298342539</v>
      </c>
      <c r="Z26" s="120">
        <v>2.6845637583892619</v>
      </c>
      <c r="AA26" s="120">
        <v>3.3898305084745761</v>
      </c>
      <c r="AB26" s="120">
        <v>3.2</v>
      </c>
      <c r="AC26" s="120">
        <v>6.3583815028901727</v>
      </c>
      <c r="AD26" s="120">
        <v>4.6242774566473983</v>
      </c>
      <c r="AE26" s="120">
        <v>9.5</v>
      </c>
    </row>
    <row r="27" spans="1:31" ht="12.75" customHeight="1">
      <c r="A27" s="124"/>
      <c r="B27" s="110" t="s">
        <v>29</v>
      </c>
      <c r="C27" s="124"/>
      <c r="D27" s="120">
        <v>0</v>
      </c>
      <c r="E27" s="120">
        <v>0</v>
      </c>
      <c r="F27" s="120">
        <v>1.0033444816053512</v>
      </c>
      <c r="G27" s="120">
        <v>2.3391812865497075</v>
      </c>
      <c r="H27" s="120">
        <v>2.1582733812949639</v>
      </c>
      <c r="I27" s="120">
        <v>3.4267912772585669</v>
      </c>
      <c r="J27" s="120">
        <v>5.1470588235294121</v>
      </c>
      <c r="K27" s="120">
        <v>6.0402684563758386</v>
      </c>
      <c r="L27" s="120">
        <v>5.3691275167785237</v>
      </c>
      <c r="M27" s="120">
        <v>5.9322033898305087</v>
      </c>
      <c r="N27" s="120">
        <v>5.6</v>
      </c>
      <c r="O27" s="120">
        <v>5.755395683453238</v>
      </c>
      <c r="P27" s="120">
        <v>5.6856187290969897</v>
      </c>
      <c r="Q27" s="515">
        <v>1.5337423312883436</v>
      </c>
      <c r="R27" s="120">
        <v>0</v>
      </c>
      <c r="S27" s="120">
        <v>0</v>
      </c>
      <c r="T27" s="120">
        <v>1.0638297872340425</v>
      </c>
      <c r="U27" s="120">
        <v>2.2522522522522523</v>
      </c>
      <c r="V27" s="120">
        <v>3.2467532467532467</v>
      </c>
      <c r="W27" s="120">
        <v>5.4945054945054945</v>
      </c>
      <c r="X27" s="120">
        <v>6.3583815028901736</v>
      </c>
      <c r="Y27" s="120">
        <v>7.1823204419889501</v>
      </c>
      <c r="Z27" s="120">
        <v>5.8139534883720927</v>
      </c>
      <c r="AA27" s="120">
        <v>7.6923076923076925</v>
      </c>
      <c r="AB27" s="120">
        <v>9.3333333333333339</v>
      </c>
      <c r="AC27" s="120">
        <v>7.5144508670520231</v>
      </c>
      <c r="AD27" s="120">
        <v>6.9364161849710975</v>
      </c>
      <c r="AE27" s="120">
        <v>2</v>
      </c>
    </row>
    <row r="28" spans="1:31" ht="12.75" customHeight="1">
      <c r="A28" s="124"/>
      <c r="B28" s="122" t="s">
        <v>101</v>
      </c>
      <c r="C28" s="538"/>
      <c r="D28" s="495">
        <v>0.3436426116838488</v>
      </c>
      <c r="E28" s="495">
        <v>1.7123287671232876</v>
      </c>
      <c r="F28" s="495">
        <v>5.3511705685618729</v>
      </c>
      <c r="G28" s="495">
        <v>5.2631578947368425</v>
      </c>
      <c r="H28" s="495">
        <v>3.2374100719424459</v>
      </c>
      <c r="I28" s="495">
        <v>6.5420560747663554</v>
      </c>
      <c r="J28" s="495">
        <v>8.0882352941176467</v>
      </c>
      <c r="K28" s="495">
        <v>9.0604026845637584</v>
      </c>
      <c r="L28" s="495">
        <v>8.053691275167786</v>
      </c>
      <c r="M28" s="495">
        <v>9.3220338983050848</v>
      </c>
      <c r="N28" s="495">
        <v>8</v>
      </c>
      <c r="O28" s="495">
        <v>9.7122302158273381</v>
      </c>
      <c r="P28" s="495">
        <v>12.709030100334449</v>
      </c>
      <c r="Q28" s="511">
        <v>11.042944785276074</v>
      </c>
      <c r="R28" s="495">
        <v>0</v>
      </c>
      <c r="S28" s="495">
        <v>2.358490566037736</v>
      </c>
      <c r="T28" s="495">
        <v>5.3191489361702127</v>
      </c>
      <c r="U28" s="495">
        <v>6.3063063063063067</v>
      </c>
      <c r="V28" s="495">
        <v>5.1948051948051948</v>
      </c>
      <c r="W28" s="495">
        <v>7.6923076923076925</v>
      </c>
      <c r="X28" s="495">
        <v>8.6705202312138727</v>
      </c>
      <c r="Y28" s="495">
        <v>11.049723756906078</v>
      </c>
      <c r="Z28" s="495">
        <v>5.3691275167785237</v>
      </c>
      <c r="AA28" s="495">
        <v>7.6271186440677967</v>
      </c>
      <c r="AB28" s="495">
        <v>7.2</v>
      </c>
      <c r="AC28" s="495">
        <v>10.982658959537572</v>
      </c>
      <c r="AD28" s="495">
        <v>13.294797687861271</v>
      </c>
      <c r="AE28" s="495">
        <v>15</v>
      </c>
    </row>
    <row r="29" spans="1:31" ht="12.75" customHeight="1">
      <c r="A29" s="124"/>
      <c r="B29" s="543" t="s">
        <v>31</v>
      </c>
      <c r="C29" s="124"/>
      <c r="D29" s="120">
        <v>0.3436426116838488</v>
      </c>
      <c r="E29" s="120">
        <v>0.34246575342465752</v>
      </c>
      <c r="F29" s="120">
        <v>0.33444816053511706</v>
      </c>
      <c r="G29" s="120">
        <v>0</v>
      </c>
      <c r="H29" s="120">
        <v>0.3546099290780142</v>
      </c>
      <c r="I29" s="120">
        <v>0</v>
      </c>
      <c r="J29" s="120">
        <v>0</v>
      </c>
      <c r="K29" s="120">
        <v>0</v>
      </c>
      <c r="L29" s="120">
        <v>0</v>
      </c>
      <c r="M29" s="120">
        <v>0</v>
      </c>
      <c r="N29" s="120">
        <v>0</v>
      </c>
      <c r="O29" s="120">
        <v>0.35971223021582738</v>
      </c>
      <c r="P29" s="120">
        <v>0.33444816053511706</v>
      </c>
      <c r="Q29" s="515">
        <v>0</v>
      </c>
      <c r="R29" s="120">
        <v>0</v>
      </c>
      <c r="S29" s="120">
        <v>0.47169811320754718</v>
      </c>
      <c r="T29" s="120">
        <v>0.53191489361702127</v>
      </c>
      <c r="U29" s="120">
        <v>0</v>
      </c>
      <c r="V29" s="120">
        <v>0.63694267515923564</v>
      </c>
      <c r="W29" s="120">
        <v>0</v>
      </c>
      <c r="X29" s="120">
        <v>0</v>
      </c>
      <c r="Y29" s="120">
        <v>0</v>
      </c>
      <c r="Z29" s="120">
        <v>0</v>
      </c>
      <c r="AA29" s="120">
        <v>0</v>
      </c>
      <c r="AB29" s="120">
        <v>0</v>
      </c>
      <c r="AC29" s="120">
        <v>0.57803468208092479</v>
      </c>
      <c r="AD29" s="120">
        <v>0.57803468208092479</v>
      </c>
      <c r="AE29" s="120">
        <v>0</v>
      </c>
    </row>
    <row r="30" spans="1:31" ht="13.5">
      <c r="A30" s="124"/>
      <c r="B30" s="110" t="s">
        <v>91</v>
      </c>
      <c r="C30" s="124"/>
      <c r="D30" s="120" t="s">
        <v>25</v>
      </c>
      <c r="E30" s="120" t="s">
        <v>25</v>
      </c>
      <c r="F30" s="120" t="s">
        <v>25</v>
      </c>
      <c r="G30" s="120" t="s">
        <v>25</v>
      </c>
      <c r="H30" s="120" t="s">
        <v>25</v>
      </c>
      <c r="I30" s="120" t="s">
        <v>25</v>
      </c>
      <c r="J30" s="120" t="s">
        <v>25</v>
      </c>
      <c r="K30" s="120" t="s">
        <v>25</v>
      </c>
      <c r="L30" s="120">
        <v>0</v>
      </c>
      <c r="M30" s="120">
        <v>3.3898305084745761</v>
      </c>
      <c r="N30" s="120">
        <v>0</v>
      </c>
      <c r="O30" s="120">
        <v>0.71942446043165476</v>
      </c>
      <c r="P30" s="120">
        <v>3.3444816053511706</v>
      </c>
      <c r="Q30" s="515">
        <v>5.5214723926380369</v>
      </c>
      <c r="R30" s="120" t="s">
        <v>25</v>
      </c>
      <c r="S30" s="120" t="s">
        <v>25</v>
      </c>
      <c r="T30" s="120" t="s">
        <v>25</v>
      </c>
      <c r="U30" s="120" t="s">
        <v>25</v>
      </c>
      <c r="V30" s="120" t="s">
        <v>25</v>
      </c>
      <c r="W30" s="120" t="s">
        <v>25</v>
      </c>
      <c r="X30" s="120" t="s">
        <v>25</v>
      </c>
      <c r="Y30" s="120" t="s">
        <v>25</v>
      </c>
      <c r="Z30" s="120">
        <v>0</v>
      </c>
      <c r="AA30" s="120">
        <v>3.8461538461538463</v>
      </c>
      <c r="AB30" s="120">
        <v>0</v>
      </c>
      <c r="AC30" s="120">
        <v>0</v>
      </c>
      <c r="AD30" s="120">
        <v>3.4682080924855487</v>
      </c>
      <c r="AE30" s="120">
        <v>8</v>
      </c>
    </row>
    <row r="31" spans="1:31">
      <c r="A31" s="124"/>
      <c r="B31" s="121" t="s">
        <v>4</v>
      </c>
      <c r="C31" s="124"/>
      <c r="D31" s="120">
        <v>1.3745704467353952</v>
      </c>
      <c r="E31" s="120">
        <v>3.4246575342465753</v>
      </c>
      <c r="F31" s="120">
        <v>3.3444816053511706</v>
      </c>
      <c r="G31" s="120">
        <v>5.2631578947368425</v>
      </c>
      <c r="H31" s="120">
        <v>3.2374100719424459</v>
      </c>
      <c r="I31" s="120">
        <v>3.7383177570093458</v>
      </c>
      <c r="J31" s="120">
        <v>4.0441176470588234</v>
      </c>
      <c r="K31" s="120">
        <v>6.0402684563758386</v>
      </c>
      <c r="L31" s="120">
        <v>6.0402684563758386</v>
      </c>
      <c r="M31" s="120">
        <v>2.5423728813559321</v>
      </c>
      <c r="N31" s="120">
        <v>7.2</v>
      </c>
      <c r="O31" s="120">
        <v>3.5971223021582732</v>
      </c>
      <c r="P31" s="120">
        <v>6.3545150501672243</v>
      </c>
      <c r="Q31" s="515">
        <v>4.9079754601226995</v>
      </c>
      <c r="R31" s="120">
        <v>1.941747572815534</v>
      </c>
      <c r="S31" s="120">
        <v>4.716981132075472</v>
      </c>
      <c r="T31" s="120">
        <v>4.7872340425531918</v>
      </c>
      <c r="U31" s="120">
        <v>7.2072072072072073</v>
      </c>
      <c r="V31" s="120">
        <v>4.5454545454545459</v>
      </c>
      <c r="W31" s="120">
        <v>6.0439560439560438</v>
      </c>
      <c r="X31" s="120">
        <v>8.1081081081081088</v>
      </c>
      <c r="Y31" s="120">
        <v>7.441860465116279</v>
      </c>
      <c r="Z31" s="120">
        <v>5.3691275167785237</v>
      </c>
      <c r="AA31" s="120">
        <v>2.5423728813559321</v>
      </c>
      <c r="AB31" s="120">
        <v>4.8</v>
      </c>
      <c r="AC31" s="120">
        <v>4.6242774566473983</v>
      </c>
      <c r="AD31" s="120">
        <v>8.0924855491329488</v>
      </c>
      <c r="AE31" s="120">
        <v>6.5</v>
      </c>
    </row>
    <row r="32" spans="1:31" s="251" customFormat="1" ht="12.75" customHeight="1">
      <c r="B32" s="528" t="s">
        <v>32</v>
      </c>
      <c r="C32" s="124"/>
      <c r="D32" s="120">
        <v>2.0618556701030926</v>
      </c>
      <c r="E32" s="120">
        <v>5.4794520547945202</v>
      </c>
      <c r="F32" s="120">
        <v>8.695652173913043</v>
      </c>
      <c r="G32" s="120">
        <v>8.7719298245614041</v>
      </c>
      <c r="H32" s="120">
        <v>6.4748201438848918</v>
      </c>
      <c r="I32" s="120">
        <v>9.0342679127725862</v>
      </c>
      <c r="J32" s="120">
        <v>11.029411764705882</v>
      </c>
      <c r="K32" s="120">
        <v>13.087248322147651</v>
      </c>
      <c r="L32" s="120">
        <v>13.422818791946309</v>
      </c>
      <c r="M32" s="120">
        <v>14.40677966101695</v>
      </c>
      <c r="N32" s="120">
        <v>14.4</v>
      </c>
      <c r="O32" s="120">
        <v>11.870503597122301</v>
      </c>
      <c r="P32" s="120">
        <v>17.056856187290968</v>
      </c>
      <c r="Q32" s="515">
        <v>15.337423312883436</v>
      </c>
      <c r="R32" s="120">
        <v>1.941747572815534</v>
      </c>
      <c r="S32" s="120">
        <v>7.5471698113207548</v>
      </c>
      <c r="T32" s="120">
        <v>10.106382978723405</v>
      </c>
      <c r="U32" s="120">
        <v>11.711711711711711</v>
      </c>
      <c r="V32" s="120">
        <v>10.38961038961039</v>
      </c>
      <c r="W32" s="120">
        <v>12.087912087912088</v>
      </c>
      <c r="X32" s="120">
        <v>13.294797687861271</v>
      </c>
      <c r="Y32" s="120">
        <v>16.022099447513813</v>
      </c>
      <c r="Z32" s="120">
        <v>17.441860465116278</v>
      </c>
      <c r="AA32" s="120">
        <v>17.948717948717949</v>
      </c>
      <c r="AB32" s="120">
        <v>18.666666666666668</v>
      </c>
      <c r="AC32" s="120">
        <v>13.872832369942195</v>
      </c>
      <c r="AD32" s="120">
        <v>19.653179190751445</v>
      </c>
      <c r="AE32" s="120">
        <v>20.5</v>
      </c>
    </row>
    <row r="33" spans="2:31" s="251" customFormat="1" ht="14.25" customHeight="1">
      <c r="B33" s="484" t="s">
        <v>82</v>
      </c>
      <c r="C33" s="542"/>
      <c r="D33" s="512">
        <v>7.8947368421052628</v>
      </c>
      <c r="E33" s="512">
        <v>8.1481481481481488</v>
      </c>
      <c r="F33" s="512">
        <v>7.8947368421052628</v>
      </c>
      <c r="G33" s="512">
        <v>9.4936708860759502</v>
      </c>
      <c r="H33" s="512">
        <v>9.9601593625498008</v>
      </c>
      <c r="I33" s="512">
        <v>11.03448275862069</v>
      </c>
      <c r="J33" s="512">
        <v>6.0975609756097562</v>
      </c>
      <c r="K33" s="512">
        <v>11.151079136690647</v>
      </c>
      <c r="L33" s="512">
        <v>16.107382550335572</v>
      </c>
      <c r="M33" s="512">
        <v>11.864406779661017</v>
      </c>
      <c r="N33" s="512">
        <v>5.6</v>
      </c>
      <c r="O33" s="512">
        <v>11.76470588235294</v>
      </c>
      <c r="P33" s="512">
        <v>8.1180811808118083</v>
      </c>
      <c r="Q33" s="513">
        <v>8.9700996677740861</v>
      </c>
      <c r="R33" s="512">
        <v>8.8541666666666661</v>
      </c>
      <c r="S33" s="512">
        <v>8</v>
      </c>
      <c r="T33" s="512">
        <v>5.5555555555555554</v>
      </c>
      <c r="U33" s="512">
        <v>11.267605633802816</v>
      </c>
      <c r="V33" s="512">
        <v>6.8493150684931505</v>
      </c>
      <c r="W33" s="512">
        <v>10</v>
      </c>
      <c r="X33" s="512">
        <v>6.024096385542169</v>
      </c>
      <c r="Y33" s="512">
        <v>9.6590909090909083</v>
      </c>
      <c r="Z33" s="512">
        <v>8.053691275167786</v>
      </c>
      <c r="AA33" s="512">
        <v>5.9322033898305087</v>
      </c>
      <c r="AB33" s="512">
        <v>1.6</v>
      </c>
      <c r="AC33" s="512">
        <v>12.804878048780488</v>
      </c>
      <c r="AD33" s="512">
        <v>7.8313253012048198</v>
      </c>
      <c r="AE33" s="512">
        <v>8.8082901554404138</v>
      </c>
    </row>
    <row r="34" spans="2:31" ht="13.5">
      <c r="B34" s="329" t="s">
        <v>83</v>
      </c>
      <c r="C34" s="538"/>
      <c r="D34" s="495">
        <v>0.75187969924812026</v>
      </c>
      <c r="E34" s="495">
        <v>1.1111111111111112</v>
      </c>
      <c r="F34" s="495">
        <v>0.37593984962406013</v>
      </c>
      <c r="G34" s="495">
        <v>1.2658227848101267</v>
      </c>
      <c r="H34" s="495">
        <v>0.39840637450199201</v>
      </c>
      <c r="I34" s="495">
        <v>1.0344827586206897</v>
      </c>
      <c r="J34" s="495">
        <v>1.2195121951219512</v>
      </c>
      <c r="K34" s="495">
        <v>1.7985611510791366</v>
      </c>
      <c r="L34" s="495">
        <v>4.026845637583893</v>
      </c>
      <c r="M34" s="495">
        <v>0</v>
      </c>
      <c r="N34" s="495">
        <v>3.2</v>
      </c>
      <c r="O34" s="495">
        <v>0.78431372549019607</v>
      </c>
      <c r="P34" s="495">
        <v>1.4760147601476015</v>
      </c>
      <c r="Q34" s="511">
        <v>1.9933554817275747</v>
      </c>
      <c r="R34" s="495">
        <v>0.4854368932038835</v>
      </c>
      <c r="S34" s="495">
        <v>1.4150943396226414</v>
      </c>
      <c r="T34" s="495">
        <v>0.53191489361702127</v>
      </c>
      <c r="U34" s="495">
        <v>1.8018018018018018</v>
      </c>
      <c r="V34" s="495">
        <v>0.68493150684931503</v>
      </c>
      <c r="W34" s="495">
        <v>1.7647058823529411</v>
      </c>
      <c r="X34" s="495">
        <v>1.8072289156626506</v>
      </c>
      <c r="Y34" s="495">
        <v>1.7045454545454546</v>
      </c>
      <c r="Z34" s="495">
        <v>4.026845637583893</v>
      </c>
      <c r="AA34" s="495">
        <v>0</v>
      </c>
      <c r="AB34" s="495">
        <v>1.6</v>
      </c>
      <c r="AC34" s="495">
        <v>0.6097560975609756</v>
      </c>
      <c r="AD34" s="495">
        <v>1.8072289156626504</v>
      </c>
      <c r="AE34" s="495">
        <v>2.0725388601036272</v>
      </c>
    </row>
    <row r="35" spans="2:31" ht="13.5">
      <c r="B35" s="121" t="s">
        <v>81</v>
      </c>
      <c r="C35" s="544"/>
      <c r="D35" s="120">
        <v>13.058419243986254</v>
      </c>
      <c r="E35" s="120">
        <v>14.383561643835616</v>
      </c>
      <c r="F35" s="120">
        <v>17.725752508361204</v>
      </c>
      <c r="G35" s="120">
        <v>16.959064327485379</v>
      </c>
      <c r="H35" s="120">
        <v>14.748201438848922</v>
      </c>
      <c r="I35" s="120">
        <v>16.510903426791277</v>
      </c>
      <c r="J35" s="120">
        <v>20.220588235294116</v>
      </c>
      <c r="K35" s="120">
        <v>24.496644295302012</v>
      </c>
      <c r="L35" s="120">
        <v>26.174496644295303</v>
      </c>
      <c r="M35" s="120">
        <v>22.033898305084747</v>
      </c>
      <c r="N35" s="120">
        <v>28</v>
      </c>
      <c r="O35" s="120">
        <v>22.5</v>
      </c>
      <c r="P35" s="120">
        <v>27.540983606557379</v>
      </c>
      <c r="Q35" s="515">
        <v>29.754601226993866</v>
      </c>
      <c r="R35" s="120">
        <v>12.135922330097088</v>
      </c>
      <c r="S35" s="120">
        <v>17.452830188679247</v>
      </c>
      <c r="T35" s="120">
        <v>18.617021276595743</v>
      </c>
      <c r="U35" s="120">
        <v>22.972972972972972</v>
      </c>
      <c r="V35" s="120">
        <v>18.831168831168831</v>
      </c>
      <c r="W35" s="120">
        <v>21.428571428571427</v>
      </c>
      <c r="X35" s="120">
        <v>24.277456647398843</v>
      </c>
      <c r="Y35" s="120">
        <v>28.176795580110497</v>
      </c>
      <c r="Z35" s="120">
        <v>32.558139534883722</v>
      </c>
      <c r="AA35" s="120">
        <v>28.205128205128204</v>
      </c>
      <c r="AB35" s="120">
        <v>34.666666666666664</v>
      </c>
      <c r="AC35" s="120">
        <v>27.586206896551722</v>
      </c>
      <c r="AD35" s="120">
        <v>32.386363636363633</v>
      </c>
      <c r="AE35" s="120">
        <v>38.5</v>
      </c>
    </row>
    <row r="36" spans="2:31" ht="13.5">
      <c r="B36" s="329" t="s">
        <v>84</v>
      </c>
      <c r="C36" s="487"/>
      <c r="D36" s="495">
        <v>3.7800687285223367</v>
      </c>
      <c r="E36" s="495">
        <v>2.7397260273972601</v>
      </c>
      <c r="F36" s="495">
        <v>2.6755852842809364</v>
      </c>
      <c r="G36" s="495">
        <v>4.3859649122807021</v>
      </c>
      <c r="H36" s="495">
        <v>3.2374100719424459</v>
      </c>
      <c r="I36" s="495">
        <v>1.8691588785046729</v>
      </c>
      <c r="J36" s="495">
        <v>1.838235294117647</v>
      </c>
      <c r="K36" s="495">
        <v>2.0134228187919465</v>
      </c>
      <c r="L36" s="495">
        <v>0.67114093959731547</v>
      </c>
      <c r="M36" s="495">
        <v>0.84745762711864403</v>
      </c>
      <c r="N36" s="495">
        <v>0</v>
      </c>
      <c r="O36" s="495">
        <v>0.35714285714285715</v>
      </c>
      <c r="P36" s="495">
        <v>1.3114754098360655</v>
      </c>
      <c r="Q36" s="511">
        <v>1.2269938650306749</v>
      </c>
      <c r="R36" s="495">
        <v>0.970873786407767</v>
      </c>
      <c r="S36" s="495">
        <v>0.94339622641509435</v>
      </c>
      <c r="T36" s="495">
        <v>1.0638297872340425</v>
      </c>
      <c r="U36" s="495">
        <v>3.6036036036036037</v>
      </c>
      <c r="V36" s="495">
        <v>0.64935064935064934</v>
      </c>
      <c r="W36" s="495">
        <v>1.098901098901099</v>
      </c>
      <c r="X36" s="495">
        <v>1.7341040462427746</v>
      </c>
      <c r="Y36" s="495">
        <v>1.1049723756906078</v>
      </c>
      <c r="Z36" s="495">
        <v>0.67114093959731547</v>
      </c>
      <c r="AA36" s="495">
        <v>0</v>
      </c>
      <c r="AB36" s="495">
        <v>0</v>
      </c>
      <c r="AC36" s="495">
        <v>0.57471264367816088</v>
      </c>
      <c r="AD36" s="495">
        <v>1.1363636363636365</v>
      </c>
      <c r="AE36" s="495">
        <v>0.5</v>
      </c>
    </row>
    <row r="37" spans="2:31" s="591" customFormat="1" ht="64.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546"/>
      <c r="AD37" s="546"/>
      <c r="AE37" s="546"/>
    </row>
    <row r="38" spans="2:31">
      <c r="B38" s="545"/>
      <c r="C38" s="545"/>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row>
  </sheetData>
  <mergeCells count="5">
    <mergeCell ref="C4:D4"/>
    <mergeCell ref="B37:AB37"/>
    <mergeCell ref="B2:AE3"/>
    <mergeCell ref="D5:Q5"/>
    <mergeCell ref="R5:AE5"/>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showRowColHeaders="0" zoomScale="80" zoomScaleNormal="80" workbookViewId="0">
      <selection activeCell="C4" sqref="C4:D4"/>
    </sheetView>
  </sheetViews>
  <sheetFormatPr baseColWidth="10" defaultRowHeight="12.75"/>
  <cols>
    <col min="1" max="1" width="5.7109375" style="593" customWidth="1"/>
    <col min="2" max="2" width="17.7109375" style="593" customWidth="1"/>
    <col min="3" max="3" width="13.42578125" style="593" customWidth="1"/>
    <col min="4" max="26" width="6.5703125" style="593" customWidth="1"/>
    <col min="27" max="31" width="6.5703125" style="594" customWidth="1"/>
    <col min="32" max="16384" width="11.42578125" style="593"/>
  </cols>
  <sheetData>
    <row r="1" spans="1:31">
      <c r="A1" s="592"/>
      <c r="B1" s="592"/>
      <c r="C1" s="592"/>
      <c r="D1" s="592"/>
      <c r="E1" s="592"/>
      <c r="F1" s="592"/>
      <c r="G1" s="592"/>
      <c r="H1" s="592"/>
      <c r="I1" s="592"/>
      <c r="J1" s="592"/>
      <c r="K1" s="592"/>
      <c r="L1" s="592"/>
      <c r="M1" s="592"/>
      <c r="N1" s="592"/>
      <c r="O1" s="592"/>
      <c r="P1" s="592"/>
      <c r="Q1" s="592"/>
      <c r="R1" s="592"/>
      <c r="S1" s="592"/>
      <c r="T1" s="592"/>
      <c r="U1" s="592"/>
      <c r="V1" s="592"/>
      <c r="W1" s="592"/>
      <c r="X1" s="592"/>
    </row>
    <row r="2" spans="1:31" ht="12.75" customHeight="1">
      <c r="A2" s="592"/>
      <c r="B2" s="654" t="s">
        <v>208</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592"/>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592"/>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592"/>
      <c r="B5" s="592"/>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592"/>
      <c r="B6" s="595"/>
      <c r="C6" s="483"/>
      <c r="D6" s="596">
        <v>2008</v>
      </c>
      <c r="E6" s="596">
        <v>2009</v>
      </c>
      <c r="F6" s="596">
        <v>2010</v>
      </c>
      <c r="G6" s="596">
        <v>2011</v>
      </c>
      <c r="H6" s="596">
        <v>2012</v>
      </c>
      <c r="I6" s="596">
        <v>2013</v>
      </c>
      <c r="J6" s="596">
        <v>2014</v>
      </c>
      <c r="K6" s="596">
        <v>2015</v>
      </c>
      <c r="L6" s="597" t="s">
        <v>88</v>
      </c>
      <c r="M6" s="597" t="s">
        <v>89</v>
      </c>
      <c r="N6" s="598" t="s">
        <v>90</v>
      </c>
      <c r="O6" s="598" t="s">
        <v>104</v>
      </c>
      <c r="P6" s="598" t="s">
        <v>105</v>
      </c>
      <c r="Q6" s="623" t="s">
        <v>106</v>
      </c>
      <c r="R6" s="596">
        <v>2008</v>
      </c>
      <c r="S6" s="596">
        <v>2009</v>
      </c>
      <c r="T6" s="596">
        <v>2010</v>
      </c>
      <c r="U6" s="596">
        <v>2011</v>
      </c>
      <c r="V6" s="596">
        <v>2012</v>
      </c>
      <c r="W6" s="595">
        <v>2013</v>
      </c>
      <c r="X6" s="596">
        <v>2014</v>
      </c>
      <c r="Y6" s="596">
        <v>2015</v>
      </c>
      <c r="Z6" s="597" t="s">
        <v>88</v>
      </c>
      <c r="AA6" s="598" t="s">
        <v>89</v>
      </c>
      <c r="AB6" s="598" t="s">
        <v>90</v>
      </c>
      <c r="AC6" s="598" t="s">
        <v>104</v>
      </c>
      <c r="AD6" s="598" t="s">
        <v>105</v>
      </c>
      <c r="AE6" s="598" t="s">
        <v>106</v>
      </c>
    </row>
    <row r="7" spans="1:31" ht="12.75" customHeight="1">
      <c r="A7" s="592"/>
      <c r="B7" s="484" t="s">
        <v>11</v>
      </c>
      <c r="C7" s="485"/>
      <c r="D7" s="599">
        <v>119</v>
      </c>
      <c r="E7" s="599">
        <v>108</v>
      </c>
      <c r="F7" s="599">
        <v>122</v>
      </c>
      <c r="G7" s="599">
        <v>139</v>
      </c>
      <c r="H7" s="599">
        <v>110</v>
      </c>
      <c r="I7" s="599">
        <v>127</v>
      </c>
      <c r="J7" s="599">
        <v>121</v>
      </c>
      <c r="K7" s="599">
        <v>128</v>
      </c>
      <c r="L7" s="599">
        <v>136</v>
      </c>
      <c r="M7" s="599">
        <v>120</v>
      </c>
      <c r="N7" s="599">
        <v>139</v>
      </c>
      <c r="O7" s="599">
        <v>134</v>
      </c>
      <c r="P7" s="599">
        <v>132</v>
      </c>
      <c r="Q7" s="600">
        <v>153</v>
      </c>
      <c r="R7" s="599">
        <v>79</v>
      </c>
      <c r="S7" s="599">
        <v>71</v>
      </c>
      <c r="T7" s="599">
        <v>73</v>
      </c>
      <c r="U7" s="599">
        <v>87</v>
      </c>
      <c r="V7" s="599">
        <v>80</v>
      </c>
      <c r="W7" s="599">
        <v>87</v>
      </c>
      <c r="X7" s="592">
        <v>75</v>
      </c>
      <c r="Y7" s="592">
        <v>76</v>
      </c>
      <c r="Z7" s="593">
        <v>84</v>
      </c>
      <c r="AA7" s="594">
        <v>73</v>
      </c>
      <c r="AB7" s="594">
        <v>94</v>
      </c>
      <c r="AC7" s="594">
        <v>85</v>
      </c>
      <c r="AD7" s="594">
        <v>88</v>
      </c>
      <c r="AE7" s="594">
        <v>106</v>
      </c>
    </row>
    <row r="8" spans="1:31" ht="12.75" customHeight="1">
      <c r="A8" s="592"/>
      <c r="B8" s="121" t="s">
        <v>17</v>
      </c>
      <c r="C8" s="592"/>
      <c r="D8" s="601">
        <v>122.94658539105279</v>
      </c>
      <c r="E8" s="601">
        <v>108.5296245678913</v>
      </c>
      <c r="F8" s="601">
        <v>120.37493833251111</v>
      </c>
      <c r="G8" s="601">
        <v>134.94752580021941</v>
      </c>
      <c r="H8" s="601">
        <v>105.53887188540398</v>
      </c>
      <c r="I8" s="601">
        <v>121.95004849194842</v>
      </c>
      <c r="J8" s="601">
        <v>116.82694164445988</v>
      </c>
      <c r="K8" s="601">
        <v>123.12190992862777</v>
      </c>
      <c r="L8" s="601">
        <v>130.69508644134578</v>
      </c>
      <c r="M8" s="601">
        <v>114.32382222645644</v>
      </c>
      <c r="N8" s="601">
        <v>130.8863548620985</v>
      </c>
      <c r="O8" s="601">
        <v>124.56309957611363</v>
      </c>
      <c r="P8" s="601">
        <v>120.16276592839391</v>
      </c>
      <c r="Q8" s="602">
        <v>136.85029650897576</v>
      </c>
      <c r="R8" s="601">
        <v>83.697080137305591</v>
      </c>
      <c r="S8" s="601">
        <v>73.284270718289065</v>
      </c>
      <c r="T8" s="601">
        <v>74.064304049186816</v>
      </c>
      <c r="U8" s="601">
        <v>87.112374963703175</v>
      </c>
      <c r="V8" s="601">
        <v>79.290351355369438</v>
      </c>
      <c r="W8" s="601">
        <v>86.406388113659162</v>
      </c>
      <c r="X8" s="601">
        <v>74.96102026945988</v>
      </c>
      <c r="Y8" s="601">
        <v>75.791573173772122</v>
      </c>
      <c r="Z8" s="601">
        <v>83.783002024755888</v>
      </c>
      <c r="AA8" s="603">
        <v>72.24003483355105</v>
      </c>
      <c r="AB8" s="603">
        <v>92.015231457462534</v>
      </c>
      <c r="AC8" s="603">
        <v>82.21297997872135</v>
      </c>
      <c r="AD8" s="603">
        <v>83.295471755262753</v>
      </c>
      <c r="AE8" s="603">
        <v>98.665227023102545</v>
      </c>
    </row>
    <row r="9" spans="1:31" ht="12.75" customHeight="1">
      <c r="A9" s="592"/>
      <c r="B9" s="121" t="s">
        <v>67</v>
      </c>
      <c r="C9" s="592"/>
      <c r="D9" s="604">
        <v>1.0672268907563027</v>
      </c>
      <c r="E9" s="604">
        <v>1.0925925925925928</v>
      </c>
      <c r="F9" s="604">
        <v>1.1475409836065573</v>
      </c>
      <c r="G9" s="604">
        <v>1.0863309352517985</v>
      </c>
      <c r="H9" s="604">
        <v>1.0818181818181818</v>
      </c>
      <c r="I9" s="604">
        <v>1.1496062992125984</v>
      </c>
      <c r="J9" s="604">
        <v>1.2066115702479339</v>
      </c>
      <c r="K9" s="604">
        <v>1.2481751824817517</v>
      </c>
      <c r="L9" s="604">
        <v>1.1379310344827585</v>
      </c>
      <c r="M9" s="604">
        <v>1.1923076923076925</v>
      </c>
      <c r="N9" s="604">
        <v>1.2043010752688175</v>
      </c>
      <c r="O9" s="604">
        <v>1.3507462686567164</v>
      </c>
      <c r="P9" s="604">
        <v>1.303030303030303</v>
      </c>
      <c r="Q9" s="602">
        <v>1.3725490196078431</v>
      </c>
      <c r="R9" s="605">
        <v>1.0253164556962027</v>
      </c>
      <c r="S9" s="605">
        <v>1.0985915492957743</v>
      </c>
      <c r="T9" s="605">
        <v>1.1780821917808226</v>
      </c>
      <c r="U9" s="605">
        <v>1.1034482758620687</v>
      </c>
      <c r="V9" s="605">
        <v>1.1000000000000001</v>
      </c>
      <c r="W9" s="605">
        <v>1.1724137931034482</v>
      </c>
      <c r="X9" s="605">
        <v>1.2666666666666666</v>
      </c>
      <c r="Y9" s="605">
        <v>1.2048192771084338</v>
      </c>
      <c r="Z9" s="604">
        <v>1.1590909090909089</v>
      </c>
      <c r="AA9" s="606">
        <v>1.2388059701492538</v>
      </c>
      <c r="AB9" s="606">
        <v>1.2424242424242427</v>
      </c>
      <c r="AC9" s="606">
        <v>1.4235294117647059</v>
      </c>
      <c r="AD9" s="606">
        <v>1.3863636363636365</v>
      </c>
      <c r="AE9" s="606">
        <v>1.4622641509433962</v>
      </c>
    </row>
    <row r="10" spans="1:31" ht="12.75" customHeight="1">
      <c r="A10" s="592"/>
      <c r="B10" s="121" t="s">
        <v>2</v>
      </c>
      <c r="C10" s="592"/>
      <c r="D10" s="601">
        <v>54.621848739495796</v>
      </c>
      <c r="E10" s="601">
        <v>61.111111111111114</v>
      </c>
      <c r="F10" s="601">
        <v>53.278688524590166</v>
      </c>
      <c r="G10" s="601">
        <v>47.482014388489212</v>
      </c>
      <c r="H10" s="601">
        <v>57.272727272727273</v>
      </c>
      <c r="I10" s="601">
        <v>65.354330708661422</v>
      </c>
      <c r="J10" s="601">
        <v>52.066115702479337</v>
      </c>
      <c r="K10" s="601">
        <v>55.474452554744524</v>
      </c>
      <c r="L10" s="601">
        <v>61.904761904761905</v>
      </c>
      <c r="M10" s="601">
        <v>52.459016393442624</v>
      </c>
      <c r="N10" s="601">
        <v>60.655737704918032</v>
      </c>
      <c r="O10" s="601">
        <v>61.940298507462686</v>
      </c>
      <c r="P10" s="601">
        <v>58.646616541353382</v>
      </c>
      <c r="Q10" s="602">
        <v>68.627450980392155</v>
      </c>
      <c r="R10" s="601">
        <v>60.759493670886073</v>
      </c>
      <c r="S10" s="601">
        <v>67.605633802816897</v>
      </c>
      <c r="T10" s="601">
        <v>60.273972602739725</v>
      </c>
      <c r="U10" s="601">
        <v>51.724137931034484</v>
      </c>
      <c r="V10" s="601">
        <v>61.25</v>
      </c>
      <c r="W10" s="601">
        <v>70.114942528735625</v>
      </c>
      <c r="X10" s="601">
        <v>58.666666666666664</v>
      </c>
      <c r="Y10" s="601">
        <v>63.855421686746986</v>
      </c>
      <c r="Z10" s="607">
        <v>81.25</v>
      </c>
      <c r="AA10" s="608">
        <v>65.78947368421052</v>
      </c>
      <c r="AB10" s="608">
        <v>63.043478260869563</v>
      </c>
      <c r="AC10" s="608">
        <v>67.058823529411754</v>
      </c>
      <c r="AD10" s="608">
        <v>66.292134831460672</v>
      </c>
      <c r="AE10" s="608">
        <v>78.301886792452834</v>
      </c>
    </row>
    <row r="11" spans="1:31" ht="12.75" customHeight="1">
      <c r="A11" s="592"/>
      <c r="B11" s="121" t="s">
        <v>5</v>
      </c>
      <c r="C11" s="592"/>
      <c r="D11" s="601">
        <v>66.386554621848745</v>
      </c>
      <c r="E11" s="601">
        <v>65.740740740740748</v>
      </c>
      <c r="F11" s="601">
        <v>59.83606557377049</v>
      </c>
      <c r="G11" s="601">
        <v>62.589928057553955</v>
      </c>
      <c r="H11" s="601">
        <v>72.727272727272734</v>
      </c>
      <c r="I11" s="601">
        <v>68.503937007874015</v>
      </c>
      <c r="J11" s="601">
        <v>61.983471074380162</v>
      </c>
      <c r="K11" s="601">
        <v>60.583941605839414</v>
      </c>
      <c r="L11" s="601">
        <v>50.793650793650791</v>
      </c>
      <c r="M11" s="601">
        <v>62.295081967213115</v>
      </c>
      <c r="N11" s="601">
        <v>75.409836065573771</v>
      </c>
      <c r="O11" s="601">
        <v>63.432835820895527</v>
      </c>
      <c r="P11" s="601">
        <v>66.666666666666657</v>
      </c>
      <c r="Q11" s="602">
        <v>69.281045751633982</v>
      </c>
      <c r="R11" s="609" t="s">
        <v>25</v>
      </c>
      <c r="S11" s="609" t="s">
        <v>25</v>
      </c>
      <c r="T11" s="609" t="s">
        <v>25</v>
      </c>
      <c r="U11" s="609" t="s">
        <v>25</v>
      </c>
      <c r="V11" s="609" t="s">
        <v>25</v>
      </c>
      <c r="W11" s="609" t="s">
        <v>25</v>
      </c>
      <c r="X11" s="609" t="s">
        <v>25</v>
      </c>
      <c r="Y11" s="610" t="s">
        <v>25</v>
      </c>
      <c r="Z11" s="610" t="s">
        <v>25</v>
      </c>
      <c r="AA11" s="603" t="s">
        <v>25</v>
      </c>
      <c r="AB11" s="603" t="s">
        <v>25</v>
      </c>
      <c r="AC11" s="603" t="s">
        <v>25</v>
      </c>
      <c r="AD11" s="603" t="s">
        <v>25</v>
      </c>
      <c r="AE11" s="603" t="s">
        <v>25</v>
      </c>
    </row>
    <row r="12" spans="1:31" ht="12.75" customHeight="1">
      <c r="A12" s="592"/>
      <c r="B12" s="329" t="s">
        <v>10</v>
      </c>
      <c r="C12" s="595"/>
      <c r="D12" s="611">
        <v>72.478991596638622</v>
      </c>
      <c r="E12" s="611">
        <v>73.277777777777757</v>
      </c>
      <c r="F12" s="611">
        <v>74.229508196721298</v>
      </c>
      <c r="G12" s="611">
        <v>72.748201438848923</v>
      </c>
      <c r="H12" s="611">
        <v>72.263636363636351</v>
      </c>
      <c r="I12" s="611">
        <v>72.574803149606325</v>
      </c>
      <c r="J12" s="611">
        <v>73.413223140495873</v>
      </c>
      <c r="K12" s="611">
        <v>73.386861313868607</v>
      </c>
      <c r="L12" s="611">
        <v>75.333333333333343</v>
      </c>
      <c r="M12" s="611">
        <v>71.711538461538453</v>
      </c>
      <c r="N12" s="611">
        <v>69.193548387096783</v>
      </c>
      <c r="O12" s="611">
        <v>73.320895522388113</v>
      </c>
      <c r="P12" s="611">
        <v>71.848484848484858</v>
      </c>
      <c r="Q12" s="612">
        <v>71</v>
      </c>
      <c r="R12" s="611">
        <v>65.987341772151893</v>
      </c>
      <c r="S12" s="611">
        <v>66.394366197183075</v>
      </c>
      <c r="T12" s="611">
        <v>67.246575342465732</v>
      </c>
      <c r="U12" s="611">
        <v>65.712643678160902</v>
      </c>
      <c r="V12" s="611">
        <v>67.45</v>
      </c>
      <c r="W12" s="611">
        <v>66.931034482758633</v>
      </c>
      <c r="X12" s="611">
        <v>66.173333333333332</v>
      </c>
      <c r="Y12" s="611">
        <v>65.650602409638552</v>
      </c>
      <c r="Z12" s="611">
        <v>65.681818181818159</v>
      </c>
      <c r="AA12" s="613">
        <v>64</v>
      </c>
      <c r="AB12" s="613">
        <v>62.212121212121204</v>
      </c>
      <c r="AC12" s="613">
        <v>66.858823529411779</v>
      </c>
      <c r="AD12" s="613">
        <v>64.602272727272691</v>
      </c>
      <c r="AE12" s="613">
        <v>64.566037735849051</v>
      </c>
    </row>
    <row r="13" spans="1:31" ht="12.75" customHeight="1">
      <c r="A13" s="592"/>
      <c r="B13" s="484" t="s">
        <v>6</v>
      </c>
      <c r="C13" s="614"/>
      <c r="D13" s="615">
        <v>91.596638655462186</v>
      </c>
      <c r="E13" s="615">
        <v>95.370370370370367</v>
      </c>
      <c r="F13" s="615">
        <v>93.442622950819668</v>
      </c>
      <c r="G13" s="615">
        <v>89.928057553956833</v>
      </c>
      <c r="H13" s="615">
        <v>84.545454545454547</v>
      </c>
      <c r="I13" s="615">
        <v>91.338582677165348</v>
      </c>
      <c r="J13" s="615">
        <v>95.04132231404958</v>
      </c>
      <c r="K13" s="615">
        <v>94.890510948905103</v>
      </c>
      <c r="L13" s="615">
        <v>96.825396825396822</v>
      </c>
      <c r="M13" s="615">
        <v>91.803278688524586</v>
      </c>
      <c r="N13" s="615">
        <v>83.606557377049185</v>
      </c>
      <c r="O13" s="615">
        <v>91.791044776119406</v>
      </c>
      <c r="P13" s="615">
        <v>90.909090909090907</v>
      </c>
      <c r="Q13" s="616">
        <v>83.006535947712422</v>
      </c>
      <c r="R13" s="615">
        <v>91.139240506329116</v>
      </c>
      <c r="S13" s="615">
        <v>92.957746478873233</v>
      </c>
      <c r="T13" s="615">
        <v>90.410958904109592</v>
      </c>
      <c r="U13" s="615">
        <v>89.65517241379311</v>
      </c>
      <c r="V13" s="615">
        <v>81.25</v>
      </c>
      <c r="W13" s="615">
        <v>91.954022988505741</v>
      </c>
      <c r="X13" s="615">
        <v>94.666666666666671</v>
      </c>
      <c r="Y13" s="615">
        <v>92.771084337349393</v>
      </c>
      <c r="Z13" s="607">
        <v>93.75</v>
      </c>
      <c r="AA13" s="608">
        <v>86.84210526315789</v>
      </c>
      <c r="AB13" s="608">
        <v>78.260869565217391</v>
      </c>
      <c r="AC13" s="608">
        <v>89.411764705882362</v>
      </c>
      <c r="AD13" s="608">
        <v>89.772727272727266</v>
      </c>
      <c r="AE13" s="608">
        <v>77.358490566037744</v>
      </c>
    </row>
    <row r="14" spans="1:31" ht="12.75" customHeight="1">
      <c r="A14" s="592"/>
      <c r="B14" s="121" t="s">
        <v>1</v>
      </c>
      <c r="C14" s="592"/>
      <c r="D14" s="601">
        <v>11.411764705882355</v>
      </c>
      <c r="E14" s="601">
        <v>13.481481481481477</v>
      </c>
      <c r="F14" s="601">
        <v>12.459016393442623</v>
      </c>
      <c r="G14" s="601">
        <v>9.5395683453237385</v>
      </c>
      <c r="H14" s="601">
        <v>11.6</v>
      </c>
      <c r="I14" s="601">
        <v>11.09448818897638</v>
      </c>
      <c r="J14" s="601">
        <v>10.595041322314049</v>
      </c>
      <c r="K14" s="601">
        <v>8.7080291970802914</v>
      </c>
      <c r="L14" s="601">
        <v>10.678160919540232</v>
      </c>
      <c r="M14" s="601">
        <v>9.0096153846153868</v>
      </c>
      <c r="N14" s="601">
        <v>9.6559139784946151</v>
      </c>
      <c r="O14" s="601">
        <v>12.014925373134325</v>
      </c>
      <c r="P14" s="601">
        <v>10.09090909090909</v>
      </c>
      <c r="Q14" s="602">
        <v>9.7843137254901951</v>
      </c>
      <c r="R14" s="601">
        <v>9.7215189873417724</v>
      </c>
      <c r="S14" s="601">
        <v>13.718309859154926</v>
      </c>
      <c r="T14" s="601">
        <v>12.931506849315065</v>
      </c>
      <c r="U14" s="601">
        <v>9.0114942528735646</v>
      </c>
      <c r="V14" s="601">
        <v>10.1625</v>
      </c>
      <c r="W14" s="601">
        <v>10.735632183908043</v>
      </c>
      <c r="X14" s="601">
        <v>11.56</v>
      </c>
      <c r="Y14" s="601">
        <v>8.975903614457831</v>
      </c>
      <c r="Z14" s="607">
        <v>12.454545454545453</v>
      </c>
      <c r="AA14" s="608">
        <v>9.8059701492537297</v>
      </c>
      <c r="AB14" s="608">
        <v>9.9848484848484844</v>
      </c>
      <c r="AC14" s="608">
        <v>11.294117647058826</v>
      </c>
      <c r="AD14" s="608">
        <v>9.7159090909090953</v>
      </c>
      <c r="AE14" s="608">
        <v>10.273584905660377</v>
      </c>
    </row>
    <row r="15" spans="1:31" ht="12.75" customHeight="1">
      <c r="A15" s="592"/>
      <c r="B15" s="121" t="s">
        <v>94</v>
      </c>
      <c r="C15" s="121"/>
      <c r="D15" s="601"/>
      <c r="E15" s="601"/>
      <c r="F15" s="601"/>
      <c r="G15" s="601"/>
      <c r="H15" s="601"/>
      <c r="I15" s="601"/>
      <c r="J15" s="601"/>
      <c r="K15" s="601"/>
      <c r="L15" s="601"/>
      <c r="M15" s="601"/>
      <c r="N15" s="601"/>
      <c r="O15" s="601"/>
      <c r="P15" s="601"/>
      <c r="Q15" s="602"/>
      <c r="R15" s="601"/>
      <c r="S15" s="601"/>
      <c r="T15" s="601"/>
      <c r="U15" s="601"/>
      <c r="V15" s="601"/>
      <c r="W15" s="601"/>
      <c r="X15" s="601"/>
      <c r="Y15" s="601"/>
      <c r="Z15" s="607"/>
      <c r="AA15" s="608"/>
      <c r="AB15" s="608"/>
      <c r="AC15" s="608"/>
      <c r="AD15" s="608"/>
      <c r="AE15" s="608"/>
    </row>
    <row r="16" spans="1:31" ht="12.75" customHeight="1">
      <c r="A16" s="592"/>
      <c r="B16" s="123" t="s">
        <v>85</v>
      </c>
      <c r="C16" s="123"/>
      <c r="D16" s="610" t="s">
        <v>25</v>
      </c>
      <c r="E16" s="610" t="s">
        <v>25</v>
      </c>
      <c r="F16" s="610" t="s">
        <v>25</v>
      </c>
      <c r="G16" s="610" t="s">
        <v>25</v>
      </c>
      <c r="H16" s="610" t="s">
        <v>25</v>
      </c>
      <c r="I16" s="610" t="s">
        <v>25</v>
      </c>
      <c r="J16" s="610" t="s">
        <v>25</v>
      </c>
      <c r="K16" s="610" t="s">
        <v>25</v>
      </c>
      <c r="L16" s="610" t="s">
        <v>25</v>
      </c>
      <c r="M16" s="610" t="s">
        <v>25</v>
      </c>
      <c r="N16" s="617">
        <v>100</v>
      </c>
      <c r="O16" s="617">
        <v>85</v>
      </c>
      <c r="P16" s="617">
        <v>64.705882352941174</v>
      </c>
      <c r="Q16" s="602">
        <v>67.5</v>
      </c>
      <c r="R16" s="610" t="s">
        <v>25</v>
      </c>
      <c r="S16" s="610" t="s">
        <v>25</v>
      </c>
      <c r="T16" s="610" t="s">
        <v>25</v>
      </c>
      <c r="U16" s="610" t="s">
        <v>25</v>
      </c>
      <c r="V16" s="610" t="s">
        <v>25</v>
      </c>
      <c r="W16" s="610" t="s">
        <v>25</v>
      </c>
      <c r="X16" s="610" t="s">
        <v>25</v>
      </c>
      <c r="Y16" s="610" t="s">
        <v>25</v>
      </c>
      <c r="Z16" s="610" t="s">
        <v>25</v>
      </c>
      <c r="AA16" s="603" t="s">
        <v>25</v>
      </c>
      <c r="AB16" s="618">
        <v>100</v>
      </c>
      <c r="AC16" s="618">
        <v>82.35294117647058</v>
      </c>
      <c r="AD16" s="618">
        <v>66.666666666666657</v>
      </c>
      <c r="AE16" s="618">
        <v>68.75</v>
      </c>
    </row>
    <row r="17" spans="1:31" ht="12.75" customHeight="1">
      <c r="A17" s="592"/>
      <c r="B17" s="123" t="s">
        <v>86</v>
      </c>
      <c r="C17" s="123"/>
      <c r="D17" s="610" t="s">
        <v>25</v>
      </c>
      <c r="E17" s="610" t="s">
        <v>25</v>
      </c>
      <c r="F17" s="610" t="s">
        <v>25</v>
      </c>
      <c r="G17" s="610" t="s">
        <v>25</v>
      </c>
      <c r="H17" s="610" t="s">
        <v>25</v>
      </c>
      <c r="I17" s="610" t="s">
        <v>25</v>
      </c>
      <c r="J17" s="610" t="s">
        <v>25</v>
      </c>
      <c r="K17" s="610" t="s">
        <v>25</v>
      </c>
      <c r="L17" s="610" t="s">
        <v>25</v>
      </c>
      <c r="M17" s="610" t="s">
        <v>25</v>
      </c>
      <c r="N17" s="617">
        <v>0</v>
      </c>
      <c r="O17" s="617">
        <v>10</v>
      </c>
      <c r="P17" s="617">
        <v>29.411764705882355</v>
      </c>
      <c r="Q17" s="602">
        <v>27.500000000000004</v>
      </c>
      <c r="R17" s="610" t="s">
        <v>25</v>
      </c>
      <c r="S17" s="610" t="s">
        <v>25</v>
      </c>
      <c r="T17" s="610" t="s">
        <v>25</v>
      </c>
      <c r="U17" s="610" t="s">
        <v>25</v>
      </c>
      <c r="V17" s="610" t="s">
        <v>25</v>
      </c>
      <c r="W17" s="610" t="s">
        <v>25</v>
      </c>
      <c r="X17" s="610" t="s">
        <v>25</v>
      </c>
      <c r="Y17" s="610" t="s">
        <v>25</v>
      </c>
      <c r="Z17" s="610" t="s">
        <v>25</v>
      </c>
      <c r="AA17" s="603" t="s">
        <v>25</v>
      </c>
      <c r="AB17" s="618">
        <v>0</v>
      </c>
      <c r="AC17" s="618">
        <v>11.76470588235294</v>
      </c>
      <c r="AD17" s="618">
        <v>26.666666666666668</v>
      </c>
      <c r="AE17" s="618">
        <v>25</v>
      </c>
    </row>
    <row r="18" spans="1:31" ht="12.75" customHeight="1">
      <c r="A18" s="592"/>
      <c r="B18" s="123" t="s">
        <v>87</v>
      </c>
      <c r="C18" s="123"/>
      <c r="D18" s="610" t="s">
        <v>25</v>
      </c>
      <c r="E18" s="610" t="s">
        <v>25</v>
      </c>
      <c r="F18" s="610" t="s">
        <v>25</v>
      </c>
      <c r="G18" s="610" t="s">
        <v>25</v>
      </c>
      <c r="H18" s="610" t="s">
        <v>25</v>
      </c>
      <c r="I18" s="610" t="s">
        <v>25</v>
      </c>
      <c r="J18" s="610" t="s">
        <v>25</v>
      </c>
      <c r="K18" s="610" t="s">
        <v>25</v>
      </c>
      <c r="L18" s="610" t="s">
        <v>25</v>
      </c>
      <c r="M18" s="610" t="s">
        <v>25</v>
      </c>
      <c r="N18" s="617">
        <v>0</v>
      </c>
      <c r="O18" s="617">
        <v>5</v>
      </c>
      <c r="P18" s="617">
        <v>5.8823529411764701</v>
      </c>
      <c r="Q18" s="602">
        <v>5</v>
      </c>
      <c r="R18" s="610" t="s">
        <v>25</v>
      </c>
      <c r="S18" s="610" t="s">
        <v>25</v>
      </c>
      <c r="T18" s="610" t="s">
        <v>25</v>
      </c>
      <c r="U18" s="610" t="s">
        <v>25</v>
      </c>
      <c r="V18" s="610" t="s">
        <v>25</v>
      </c>
      <c r="W18" s="610" t="s">
        <v>25</v>
      </c>
      <c r="X18" s="610" t="s">
        <v>25</v>
      </c>
      <c r="Y18" s="610" t="s">
        <v>25</v>
      </c>
      <c r="Z18" s="610" t="s">
        <v>25</v>
      </c>
      <c r="AA18" s="603" t="s">
        <v>25</v>
      </c>
      <c r="AB18" s="618">
        <v>0</v>
      </c>
      <c r="AC18" s="618">
        <v>5.8823529411764701</v>
      </c>
      <c r="AD18" s="618">
        <v>6.666666666666667</v>
      </c>
      <c r="AE18" s="618">
        <v>6.25</v>
      </c>
    </row>
    <row r="19" spans="1:31" ht="12.75" customHeight="1">
      <c r="A19" s="592"/>
      <c r="B19" s="123" t="s">
        <v>92</v>
      </c>
      <c r="C19" s="123"/>
      <c r="D19" s="610" t="s">
        <v>25</v>
      </c>
      <c r="E19" s="610" t="s">
        <v>25</v>
      </c>
      <c r="F19" s="610" t="s">
        <v>25</v>
      </c>
      <c r="G19" s="610" t="s">
        <v>25</v>
      </c>
      <c r="H19" s="610" t="s">
        <v>25</v>
      </c>
      <c r="I19" s="610" t="s">
        <v>25</v>
      </c>
      <c r="J19" s="610" t="s">
        <v>25</v>
      </c>
      <c r="K19" s="610" t="s">
        <v>25</v>
      </c>
      <c r="L19" s="610" t="s">
        <v>25</v>
      </c>
      <c r="M19" s="610" t="s">
        <v>25</v>
      </c>
      <c r="N19" s="617">
        <v>13.114754098360656</v>
      </c>
      <c r="O19" s="617">
        <v>14.925373134328353</v>
      </c>
      <c r="P19" s="617">
        <v>12.878787878787875</v>
      </c>
      <c r="Q19" s="602">
        <v>26.143790849673195</v>
      </c>
      <c r="R19" s="610" t="s">
        <v>25</v>
      </c>
      <c r="S19" s="610" t="s">
        <v>25</v>
      </c>
      <c r="T19" s="610" t="s">
        <v>25</v>
      </c>
      <c r="U19" s="610" t="s">
        <v>25</v>
      </c>
      <c r="V19" s="610" t="s">
        <v>25</v>
      </c>
      <c r="W19" s="610" t="s">
        <v>25</v>
      </c>
      <c r="X19" s="610" t="s">
        <v>25</v>
      </c>
      <c r="Y19" s="610" t="s">
        <v>25</v>
      </c>
      <c r="Z19" s="610" t="s">
        <v>25</v>
      </c>
      <c r="AA19" s="603" t="s">
        <v>25</v>
      </c>
      <c r="AB19" s="618">
        <v>13.043478260869565</v>
      </c>
      <c r="AC19" s="618">
        <v>20</v>
      </c>
      <c r="AD19" s="618">
        <v>17.045454545454547</v>
      </c>
      <c r="AE19" s="618">
        <v>30.188679245283026</v>
      </c>
    </row>
    <row r="20" spans="1:31" ht="12.75" customHeight="1">
      <c r="A20" s="592"/>
      <c r="B20" s="121" t="s">
        <v>73</v>
      </c>
      <c r="C20" s="592"/>
      <c r="D20" s="601">
        <v>15.966386554621849</v>
      </c>
      <c r="E20" s="601">
        <v>16.666666666666668</v>
      </c>
      <c r="F20" s="601">
        <v>8.1967213114754092</v>
      </c>
      <c r="G20" s="601">
        <v>12.949640287769784</v>
      </c>
      <c r="H20" s="601">
        <v>10</v>
      </c>
      <c r="I20" s="601">
        <v>5.5118110236220472</v>
      </c>
      <c r="J20" s="601">
        <v>11.570247933884298</v>
      </c>
      <c r="K20" s="601">
        <v>12.408759124087592</v>
      </c>
      <c r="L20" s="601">
        <v>15.873015873015873</v>
      </c>
      <c r="M20" s="601">
        <v>4.918032786885246</v>
      </c>
      <c r="N20" s="601">
        <v>11.475409836065573</v>
      </c>
      <c r="O20" s="601">
        <v>6.7164179104477615</v>
      </c>
      <c r="P20" s="601">
        <v>8.3333333333333321</v>
      </c>
      <c r="Q20" s="602">
        <v>7.8431372549019605</v>
      </c>
      <c r="R20" s="601">
        <v>10.126582278481013</v>
      </c>
      <c r="S20" s="601">
        <v>14.084507042253522</v>
      </c>
      <c r="T20" s="601">
        <v>4.1095890410958908</v>
      </c>
      <c r="U20" s="601">
        <v>13.793103448275861</v>
      </c>
      <c r="V20" s="601">
        <v>6.25</v>
      </c>
      <c r="W20" s="601">
        <v>3.4482758620689653</v>
      </c>
      <c r="X20" s="601">
        <v>5.333333333333333</v>
      </c>
      <c r="Y20" s="601">
        <v>3.6144578313253013</v>
      </c>
      <c r="Z20" s="607">
        <v>3.125</v>
      </c>
      <c r="AA20" s="608">
        <v>0</v>
      </c>
      <c r="AB20" s="608">
        <v>10.869565217391305</v>
      </c>
      <c r="AC20" s="608">
        <v>5.8823529411764701</v>
      </c>
      <c r="AD20" s="608">
        <v>4.5454545454545459</v>
      </c>
      <c r="AE20" s="608">
        <v>2.8301886792452833</v>
      </c>
    </row>
    <row r="21" spans="1:31" ht="12.75" customHeight="1">
      <c r="A21" s="592"/>
      <c r="B21" s="329" t="s">
        <v>74</v>
      </c>
      <c r="C21" s="595"/>
      <c r="D21" s="611">
        <v>11.764705882352942</v>
      </c>
      <c r="E21" s="611">
        <v>12.962962962962964</v>
      </c>
      <c r="F21" s="611">
        <v>6.557377049180328</v>
      </c>
      <c r="G21" s="611">
        <v>12.23021582733813</v>
      </c>
      <c r="H21" s="601">
        <v>6.3636363636363633</v>
      </c>
      <c r="I21" s="601">
        <v>4.7244094488188972</v>
      </c>
      <c r="J21" s="601">
        <v>9.9173553719008272</v>
      </c>
      <c r="K21" s="601">
        <v>12.408759124087592</v>
      </c>
      <c r="L21" s="601">
        <v>12.698412698412698</v>
      </c>
      <c r="M21" s="601">
        <v>4.918032786885246</v>
      </c>
      <c r="N21" s="601">
        <v>11.475409836065573</v>
      </c>
      <c r="O21" s="601">
        <v>6.7164179104477615</v>
      </c>
      <c r="P21" s="601">
        <v>8.3333333333333321</v>
      </c>
      <c r="Q21" s="602">
        <v>7.18954248366013</v>
      </c>
      <c r="R21" s="601">
        <v>8.8607594936708853</v>
      </c>
      <c r="S21" s="601">
        <v>9.8591549295774641</v>
      </c>
      <c r="T21" s="601">
        <v>2.7397260273972601</v>
      </c>
      <c r="U21" s="601">
        <v>12.64367816091954</v>
      </c>
      <c r="V21" s="601">
        <v>5</v>
      </c>
      <c r="W21" s="601">
        <v>3.4482758620689653</v>
      </c>
      <c r="X21" s="601">
        <v>5.333333333333333</v>
      </c>
      <c r="Y21" s="611">
        <v>3.6144578313253013</v>
      </c>
      <c r="Z21" s="601">
        <v>0</v>
      </c>
      <c r="AA21" s="603">
        <v>0</v>
      </c>
      <c r="AB21" s="603">
        <v>10.869565217391305</v>
      </c>
      <c r="AC21" s="603">
        <v>5.8823529411764701</v>
      </c>
      <c r="AD21" s="603">
        <v>4.5454545454545459</v>
      </c>
      <c r="AE21" s="603">
        <v>2.8301886792452833</v>
      </c>
    </row>
    <row r="22" spans="1:31" ht="12.75" customHeight="1">
      <c r="A22" s="592"/>
      <c r="B22" s="484" t="s">
        <v>24</v>
      </c>
      <c r="C22" s="614"/>
      <c r="D22" s="615">
        <v>89.915966386554615</v>
      </c>
      <c r="E22" s="615">
        <v>91.666666666666671</v>
      </c>
      <c r="F22" s="615">
        <v>92.622950819672127</v>
      </c>
      <c r="G22" s="615">
        <v>87.050359712230218</v>
      </c>
      <c r="H22" s="615">
        <v>83.63636363636364</v>
      </c>
      <c r="I22" s="615">
        <v>85.826771653543304</v>
      </c>
      <c r="J22" s="615">
        <v>93.388429752066116</v>
      </c>
      <c r="K22" s="615">
        <v>91.240875912408754</v>
      </c>
      <c r="L22" s="615">
        <v>82.539682539682545</v>
      </c>
      <c r="M22" s="615">
        <v>73.770491803278688</v>
      </c>
      <c r="N22" s="615">
        <v>60.655737704918032</v>
      </c>
      <c r="O22" s="615">
        <v>82.089552238805979</v>
      </c>
      <c r="P22" s="615">
        <v>80.152671755725194</v>
      </c>
      <c r="Q22" s="616">
        <v>72.368421052631575</v>
      </c>
      <c r="R22" s="615">
        <v>89.87341772151899</v>
      </c>
      <c r="S22" s="615">
        <v>88.732394366197184</v>
      </c>
      <c r="T22" s="615">
        <v>87.671232876712324</v>
      </c>
      <c r="U22" s="615">
        <v>87.356321839080465</v>
      </c>
      <c r="V22" s="615">
        <v>80</v>
      </c>
      <c r="W22" s="615">
        <v>85.05747126436782</v>
      </c>
      <c r="X22" s="615">
        <v>93.333333333333329</v>
      </c>
      <c r="Y22" s="601">
        <v>91.566265060240966</v>
      </c>
      <c r="Z22" s="615">
        <v>81.25</v>
      </c>
      <c r="AA22" s="619">
        <v>68.421052631578945</v>
      </c>
      <c r="AB22" s="619">
        <v>52.173913043478258</v>
      </c>
      <c r="AC22" s="619">
        <v>82.35294117647058</v>
      </c>
      <c r="AD22" s="619">
        <v>78.160919540229884</v>
      </c>
      <c r="AE22" s="619">
        <v>66.981132075471692</v>
      </c>
    </row>
    <row r="23" spans="1:31" ht="12.75" customHeight="1">
      <c r="A23" s="592"/>
      <c r="B23" s="121" t="s">
        <v>7</v>
      </c>
      <c r="C23" s="592"/>
      <c r="D23" s="601">
        <v>26.890756302521009</v>
      </c>
      <c r="E23" s="601">
        <v>33.333333333333336</v>
      </c>
      <c r="F23" s="601">
        <v>31.967213114754099</v>
      </c>
      <c r="G23" s="601">
        <v>34.532374100719423</v>
      </c>
      <c r="H23" s="601">
        <v>26.363636363636363</v>
      </c>
      <c r="I23" s="601">
        <v>44.881889763779526</v>
      </c>
      <c r="J23" s="601">
        <v>34.710743801652896</v>
      </c>
      <c r="K23" s="601">
        <v>36.496350364963504</v>
      </c>
      <c r="L23" s="601">
        <v>43.650793650793652</v>
      </c>
      <c r="M23" s="601">
        <v>32.456140350877192</v>
      </c>
      <c r="N23" s="601">
        <v>27.692307692307693</v>
      </c>
      <c r="O23" s="601">
        <v>41.044776119402989</v>
      </c>
      <c r="P23" s="601">
        <v>36.641221374045799</v>
      </c>
      <c r="Q23" s="602">
        <v>37.5</v>
      </c>
      <c r="R23" s="601">
        <v>35.443037974683541</v>
      </c>
      <c r="S23" s="601">
        <v>45.070422535211264</v>
      </c>
      <c r="T23" s="601">
        <v>45.205479452054796</v>
      </c>
      <c r="U23" s="601">
        <v>47.126436781609193</v>
      </c>
      <c r="V23" s="601">
        <v>33.75</v>
      </c>
      <c r="W23" s="601">
        <v>58.620689655172413</v>
      </c>
      <c r="X23" s="601">
        <v>45.333333333333336</v>
      </c>
      <c r="Y23" s="601">
        <v>46.987951807228917</v>
      </c>
      <c r="Z23" s="601">
        <v>43.75</v>
      </c>
      <c r="AA23" s="603">
        <v>44.736842105263158</v>
      </c>
      <c r="AB23" s="603">
        <v>28.260869565217391</v>
      </c>
      <c r="AC23" s="603">
        <v>51.764705882352949</v>
      </c>
      <c r="AD23" s="603">
        <v>44.827586206896555</v>
      </c>
      <c r="AE23" s="603">
        <v>43.39622641509434</v>
      </c>
    </row>
    <row r="24" spans="1:31" ht="12.75" customHeight="1">
      <c r="A24" s="592"/>
      <c r="B24" s="121" t="s">
        <v>8</v>
      </c>
      <c r="C24" s="592"/>
      <c r="D24" s="601">
        <v>4.2016806722689077</v>
      </c>
      <c r="E24" s="601">
        <v>5.5555555555555554</v>
      </c>
      <c r="F24" s="601">
        <v>31.967213114754099</v>
      </c>
      <c r="G24" s="601">
        <v>27.338129496402878</v>
      </c>
      <c r="H24" s="601">
        <v>25.454545454545453</v>
      </c>
      <c r="I24" s="601">
        <v>23.622047244094489</v>
      </c>
      <c r="J24" s="601">
        <v>25.619834710743802</v>
      </c>
      <c r="K24" s="601">
        <v>20.437956204379564</v>
      </c>
      <c r="L24" s="601">
        <v>3.1746031746031744</v>
      </c>
      <c r="M24" s="601">
        <v>1.639344262295082</v>
      </c>
      <c r="N24" s="601">
        <v>4.918032786885246</v>
      </c>
      <c r="O24" s="601">
        <v>9.7014925373134329</v>
      </c>
      <c r="P24" s="601">
        <v>11.450381679389313</v>
      </c>
      <c r="Q24" s="602">
        <v>15.131578947368421</v>
      </c>
      <c r="R24" s="601">
        <v>5.0632911392405067</v>
      </c>
      <c r="S24" s="601">
        <v>7.042253521126761</v>
      </c>
      <c r="T24" s="601">
        <v>49.315068493150683</v>
      </c>
      <c r="U24" s="601">
        <v>34.482758620689658</v>
      </c>
      <c r="V24" s="601">
        <v>31.25</v>
      </c>
      <c r="W24" s="601">
        <v>31.03448275862069</v>
      </c>
      <c r="X24" s="601">
        <v>34.666666666666664</v>
      </c>
      <c r="Y24" s="601">
        <v>24.096385542168676</v>
      </c>
      <c r="Z24" s="601">
        <v>3.125</v>
      </c>
      <c r="AA24" s="603">
        <v>2.6315789473684212</v>
      </c>
      <c r="AB24" s="603">
        <v>6.5217391304347823</v>
      </c>
      <c r="AC24" s="603">
        <v>10.588235294117647</v>
      </c>
      <c r="AD24" s="603">
        <v>16.091954022988507</v>
      </c>
      <c r="AE24" s="603">
        <v>19.811320754716981</v>
      </c>
    </row>
    <row r="25" spans="1:31" ht="12.75" customHeight="1">
      <c r="A25" s="592"/>
      <c r="B25" s="329" t="s">
        <v>9</v>
      </c>
      <c r="C25" s="595"/>
      <c r="D25" s="611">
        <v>18.487394957983192</v>
      </c>
      <c r="E25" s="611">
        <v>22.222222222222221</v>
      </c>
      <c r="F25" s="611">
        <v>28.688524590163933</v>
      </c>
      <c r="G25" s="611">
        <v>39.568345323741006</v>
      </c>
      <c r="H25" s="611">
        <v>43.636363636363633</v>
      </c>
      <c r="I25" s="611">
        <v>46.45669291338583</v>
      </c>
      <c r="J25" s="611">
        <v>57.851239669421489</v>
      </c>
      <c r="K25" s="611">
        <v>56.934306569343065</v>
      </c>
      <c r="L25" s="611">
        <v>34.920634920634917</v>
      </c>
      <c r="M25" s="611">
        <v>26.315789473684209</v>
      </c>
      <c r="N25" s="611">
        <v>20.76923076923077</v>
      </c>
      <c r="O25" s="611">
        <v>32.089552238805972</v>
      </c>
      <c r="P25" s="611">
        <v>32.061068702290072</v>
      </c>
      <c r="Q25" s="612">
        <v>25</v>
      </c>
      <c r="R25" s="611">
        <v>16.455696202531644</v>
      </c>
      <c r="S25" s="611">
        <v>25.35211267605634</v>
      </c>
      <c r="T25" s="611">
        <v>30.136986301369863</v>
      </c>
      <c r="U25" s="611">
        <v>42.52873563218391</v>
      </c>
      <c r="V25" s="611">
        <v>42.5</v>
      </c>
      <c r="W25" s="611">
        <v>44.827586206896555</v>
      </c>
      <c r="X25" s="611">
        <v>65.333333333333329</v>
      </c>
      <c r="Y25" s="611">
        <v>59.036144578313255</v>
      </c>
      <c r="Z25" s="613">
        <v>36</v>
      </c>
      <c r="AA25" s="613">
        <v>29.850746268656714</v>
      </c>
      <c r="AB25" s="613">
        <v>23.595505617977526</v>
      </c>
      <c r="AC25" s="613">
        <v>37.647058823529413</v>
      </c>
      <c r="AD25" s="613">
        <v>35.632183908045981</v>
      </c>
      <c r="AE25" s="613">
        <v>22.641509433962266</v>
      </c>
    </row>
    <row r="26" spans="1:31" ht="12.75" customHeight="1">
      <c r="A26" s="592"/>
      <c r="B26" s="484" t="s">
        <v>68</v>
      </c>
      <c r="C26" s="592"/>
      <c r="D26" s="601">
        <v>0.84033613445378152</v>
      </c>
      <c r="E26" s="601">
        <v>1.8518518518518519</v>
      </c>
      <c r="F26" s="601">
        <v>6.557377049180328</v>
      </c>
      <c r="G26" s="601">
        <v>1.4388489208633093</v>
      </c>
      <c r="H26" s="601">
        <v>3.6363636363636362</v>
      </c>
      <c r="I26" s="601">
        <v>3.9370078740157481</v>
      </c>
      <c r="J26" s="601">
        <v>6.6115702479338845</v>
      </c>
      <c r="K26" s="601">
        <v>6.5693430656934311</v>
      </c>
      <c r="L26" s="601">
        <v>11.111111111111111</v>
      </c>
      <c r="M26" s="601">
        <v>3.278688524590164</v>
      </c>
      <c r="N26" s="601">
        <v>4.918032786885246</v>
      </c>
      <c r="O26" s="601">
        <v>6.7164179104477615</v>
      </c>
      <c r="P26" s="601">
        <v>3.0534351145038165</v>
      </c>
      <c r="Q26" s="602">
        <v>6.5789473684210522</v>
      </c>
      <c r="R26" s="601">
        <v>1.2658227848101267</v>
      </c>
      <c r="S26" s="601">
        <v>1.408450704225352</v>
      </c>
      <c r="T26" s="601">
        <v>8.2191780821917817</v>
      </c>
      <c r="U26" s="601">
        <v>0</v>
      </c>
      <c r="V26" s="601">
        <v>3.75</v>
      </c>
      <c r="W26" s="601">
        <v>5.7471264367816088</v>
      </c>
      <c r="X26" s="601">
        <v>6.666666666666667</v>
      </c>
      <c r="Y26" s="601">
        <v>4.8192771084337354</v>
      </c>
      <c r="Z26" s="601">
        <v>12.5</v>
      </c>
      <c r="AA26" s="603">
        <v>5.2631578947368425</v>
      </c>
      <c r="AB26" s="603">
        <v>4.3478260869565215</v>
      </c>
      <c r="AC26" s="603">
        <v>7.0588235294117645</v>
      </c>
      <c r="AD26" s="603">
        <v>4.5977011494252871</v>
      </c>
      <c r="AE26" s="603">
        <v>9.433962264150944</v>
      </c>
    </row>
    <row r="27" spans="1:31" ht="12.75" customHeight="1">
      <c r="A27" s="592"/>
      <c r="B27" s="110" t="s">
        <v>29</v>
      </c>
      <c r="C27" s="592"/>
      <c r="D27" s="601">
        <v>0.84033613445378152</v>
      </c>
      <c r="E27" s="601">
        <v>0</v>
      </c>
      <c r="F27" s="601">
        <v>0</v>
      </c>
      <c r="G27" s="601">
        <v>0</v>
      </c>
      <c r="H27" s="601">
        <v>2.7272727272727271</v>
      </c>
      <c r="I27" s="601">
        <v>3.1496062992125986</v>
      </c>
      <c r="J27" s="601">
        <v>3.3057851239669422</v>
      </c>
      <c r="K27" s="601">
        <v>4.3795620437956204</v>
      </c>
      <c r="L27" s="601">
        <v>3.1746031746031744</v>
      </c>
      <c r="M27" s="601">
        <v>4.918032786885246</v>
      </c>
      <c r="N27" s="601">
        <v>1.639344262295082</v>
      </c>
      <c r="O27" s="601">
        <v>4.4776119402985071</v>
      </c>
      <c r="P27" s="601">
        <v>2.2900763358778624</v>
      </c>
      <c r="Q27" s="602">
        <v>1.3157894736842104</v>
      </c>
      <c r="R27" s="601">
        <v>1.2658227848101267</v>
      </c>
      <c r="S27" s="601">
        <v>0</v>
      </c>
      <c r="T27" s="601">
        <v>0</v>
      </c>
      <c r="U27" s="601">
        <v>0</v>
      </c>
      <c r="V27" s="601">
        <v>3.75</v>
      </c>
      <c r="W27" s="601">
        <v>4.5977011494252871</v>
      </c>
      <c r="X27" s="601">
        <v>5.333333333333333</v>
      </c>
      <c r="Y27" s="601">
        <v>4.8192771084337354</v>
      </c>
      <c r="Z27" s="601">
        <v>3.125</v>
      </c>
      <c r="AA27" s="603">
        <v>5.2631578947368425</v>
      </c>
      <c r="AB27" s="603">
        <v>2.1739130434782608</v>
      </c>
      <c r="AC27" s="603">
        <v>7.0588235294117645</v>
      </c>
      <c r="AD27" s="603">
        <v>2.2988505747126435</v>
      </c>
      <c r="AE27" s="603">
        <v>1.8867924528301887</v>
      </c>
    </row>
    <row r="28" spans="1:31" ht="12.75" customHeight="1">
      <c r="A28" s="592"/>
      <c r="B28" s="122" t="s">
        <v>101</v>
      </c>
      <c r="C28" s="595"/>
      <c r="D28" s="611">
        <v>0.84033613445378152</v>
      </c>
      <c r="E28" s="611">
        <v>1.8518518518518519</v>
      </c>
      <c r="F28" s="611">
        <v>6.557377049180328</v>
      </c>
      <c r="G28" s="611">
        <v>1.4388489208633093</v>
      </c>
      <c r="H28" s="611">
        <v>5.4545454545454541</v>
      </c>
      <c r="I28" s="611">
        <v>6.2992125984251972</v>
      </c>
      <c r="J28" s="611">
        <v>8.2644628099173545</v>
      </c>
      <c r="K28" s="611">
        <v>8.0291970802919703</v>
      </c>
      <c r="L28" s="611">
        <v>12.698412698412698</v>
      </c>
      <c r="M28" s="611">
        <v>6.557377049180328</v>
      </c>
      <c r="N28" s="611">
        <v>4.918032786885246</v>
      </c>
      <c r="O28" s="611">
        <v>11.940298507462686</v>
      </c>
      <c r="P28" s="611">
        <v>9.1603053435114496</v>
      </c>
      <c r="Q28" s="612">
        <v>11.184210526315789</v>
      </c>
      <c r="R28" s="611">
        <v>1.2658227848101267</v>
      </c>
      <c r="S28" s="611">
        <v>1.408450704225352</v>
      </c>
      <c r="T28" s="611">
        <v>8.2191780821917817</v>
      </c>
      <c r="U28" s="611">
        <v>0</v>
      </c>
      <c r="V28" s="611">
        <v>6.25</v>
      </c>
      <c r="W28" s="611">
        <v>9.1954022988505741</v>
      </c>
      <c r="X28" s="611">
        <v>9.3333333333333339</v>
      </c>
      <c r="Y28" s="611">
        <v>7.2289156626506026</v>
      </c>
      <c r="Z28" s="611">
        <v>12.5</v>
      </c>
      <c r="AA28" s="613">
        <v>7.8947368421052628</v>
      </c>
      <c r="AB28" s="613">
        <v>4.3478260869565215</v>
      </c>
      <c r="AC28" s="613">
        <v>14.117647058823529</v>
      </c>
      <c r="AD28" s="613">
        <v>10.344827586206897</v>
      </c>
      <c r="AE28" s="613">
        <v>16.037735849056602</v>
      </c>
    </row>
    <row r="29" spans="1:31" ht="12.75" customHeight="1">
      <c r="A29" s="592"/>
      <c r="B29" s="543" t="s">
        <v>31</v>
      </c>
      <c r="C29" s="592"/>
      <c r="D29" s="601">
        <v>2.5210084033613445</v>
      </c>
      <c r="E29" s="601">
        <v>1.8518518518518519</v>
      </c>
      <c r="F29" s="601">
        <v>2.459016393442623</v>
      </c>
      <c r="G29" s="601">
        <v>2.1582733812949639</v>
      </c>
      <c r="H29" s="601">
        <v>1.8181818181818181</v>
      </c>
      <c r="I29" s="601">
        <v>0.78740157480314965</v>
      </c>
      <c r="J29" s="601">
        <v>0</v>
      </c>
      <c r="K29" s="601">
        <v>0.72992700729927007</v>
      </c>
      <c r="L29" s="601">
        <v>0</v>
      </c>
      <c r="M29" s="601">
        <v>0</v>
      </c>
      <c r="N29" s="601">
        <v>1.639344262295082</v>
      </c>
      <c r="O29" s="601">
        <v>1.4925373134328357</v>
      </c>
      <c r="P29" s="601">
        <v>0</v>
      </c>
      <c r="Q29" s="602">
        <v>1.3157894736842104</v>
      </c>
      <c r="R29" s="601">
        <v>3.7974683544303796</v>
      </c>
      <c r="S29" s="601">
        <v>2.816901408450704</v>
      </c>
      <c r="T29" s="601">
        <v>2.7397260273972601</v>
      </c>
      <c r="U29" s="601">
        <v>2.2988505747126435</v>
      </c>
      <c r="V29" s="601">
        <v>2.5</v>
      </c>
      <c r="W29" s="601">
        <v>1.1494252873563218</v>
      </c>
      <c r="X29" s="601">
        <v>0</v>
      </c>
      <c r="Y29" s="601">
        <v>0</v>
      </c>
      <c r="Z29" s="601">
        <v>0</v>
      </c>
      <c r="AA29" s="603">
        <v>0</v>
      </c>
      <c r="AB29" s="603">
        <v>2.1739130434782608</v>
      </c>
      <c r="AC29" s="603">
        <v>1.1764705882352942</v>
      </c>
      <c r="AD29" s="603">
        <v>0</v>
      </c>
      <c r="AE29" s="603">
        <v>1.8867924528301887</v>
      </c>
    </row>
    <row r="30" spans="1:31" ht="13.5">
      <c r="A30" s="592"/>
      <c r="B30" s="110" t="s">
        <v>91</v>
      </c>
      <c r="C30" s="592"/>
      <c r="D30" s="610" t="s">
        <v>25</v>
      </c>
      <c r="E30" s="610" t="s">
        <v>25</v>
      </c>
      <c r="F30" s="610" t="s">
        <v>25</v>
      </c>
      <c r="G30" s="610" t="s">
        <v>25</v>
      </c>
      <c r="H30" s="610" t="s">
        <v>25</v>
      </c>
      <c r="I30" s="610" t="s">
        <v>25</v>
      </c>
      <c r="J30" s="610" t="s">
        <v>25</v>
      </c>
      <c r="K30" s="610" t="s">
        <v>25</v>
      </c>
      <c r="L30" s="601">
        <v>1.5873015873015872</v>
      </c>
      <c r="M30" s="601">
        <v>0</v>
      </c>
      <c r="N30" s="601">
        <v>1.639344262295082</v>
      </c>
      <c r="O30" s="601">
        <v>0.74626865671641784</v>
      </c>
      <c r="P30" s="601">
        <v>4.5801526717557248</v>
      </c>
      <c r="Q30" s="602">
        <v>4.6052631578947363</v>
      </c>
      <c r="R30" s="610" t="s">
        <v>25</v>
      </c>
      <c r="S30" s="610" t="s">
        <v>25</v>
      </c>
      <c r="T30" s="610" t="s">
        <v>25</v>
      </c>
      <c r="U30" s="610" t="s">
        <v>25</v>
      </c>
      <c r="V30" s="610" t="s">
        <v>25</v>
      </c>
      <c r="W30" s="610" t="s">
        <v>25</v>
      </c>
      <c r="X30" s="610" t="s">
        <v>25</v>
      </c>
      <c r="Y30" s="610" t="s">
        <v>25</v>
      </c>
      <c r="Z30" s="601">
        <v>3.125</v>
      </c>
      <c r="AA30" s="603">
        <v>0</v>
      </c>
      <c r="AB30" s="603">
        <v>2.1739130434782608</v>
      </c>
      <c r="AC30" s="603">
        <v>0</v>
      </c>
      <c r="AD30" s="603">
        <v>4.5977011494252871</v>
      </c>
      <c r="AE30" s="603">
        <v>6.6037735849056602</v>
      </c>
    </row>
    <row r="31" spans="1:31">
      <c r="A31" s="592"/>
      <c r="B31" s="121" t="s">
        <v>4</v>
      </c>
      <c r="C31" s="592"/>
      <c r="D31" s="601">
        <v>0</v>
      </c>
      <c r="E31" s="601">
        <v>0</v>
      </c>
      <c r="F31" s="601">
        <v>2.459016393442623</v>
      </c>
      <c r="G31" s="601">
        <v>3.5971223021582732</v>
      </c>
      <c r="H31" s="601">
        <v>5.4545454545454541</v>
      </c>
      <c r="I31" s="601">
        <v>2.3622047244094486</v>
      </c>
      <c r="J31" s="601">
        <v>4.9586776859504136</v>
      </c>
      <c r="K31" s="601">
        <v>2.1897810218978102</v>
      </c>
      <c r="L31" s="601">
        <v>3.1746031746031744</v>
      </c>
      <c r="M31" s="601">
        <v>1.639344262295082</v>
      </c>
      <c r="N31" s="601">
        <v>3.278688524590164</v>
      </c>
      <c r="O31" s="601">
        <v>8.9552238805970141</v>
      </c>
      <c r="P31" s="601">
        <v>9.1603053435114496</v>
      </c>
      <c r="Q31" s="602">
        <v>8.5526315789473681</v>
      </c>
      <c r="R31" s="601">
        <v>0</v>
      </c>
      <c r="S31" s="601">
        <v>0</v>
      </c>
      <c r="T31" s="601">
        <v>4.1095890410958908</v>
      </c>
      <c r="U31" s="601">
        <v>2.2988505747126435</v>
      </c>
      <c r="V31" s="601">
        <v>7.5</v>
      </c>
      <c r="W31" s="601">
        <v>3.4482758620689653</v>
      </c>
      <c r="X31" s="601">
        <v>8</v>
      </c>
      <c r="Y31" s="601">
        <v>2.4096385542168677</v>
      </c>
      <c r="Z31" s="601">
        <v>6.25</v>
      </c>
      <c r="AA31" s="603">
        <v>2.6315789473684212</v>
      </c>
      <c r="AB31" s="603">
        <v>4.3478260869565215</v>
      </c>
      <c r="AC31" s="603">
        <v>12.941176470588237</v>
      </c>
      <c r="AD31" s="603">
        <v>12.643678160919542</v>
      </c>
      <c r="AE31" s="603">
        <v>11.320754716981133</v>
      </c>
    </row>
    <row r="32" spans="1:31" ht="12.75" customHeight="1">
      <c r="B32" s="528" t="s">
        <v>32</v>
      </c>
      <c r="C32" s="592"/>
      <c r="D32" s="601">
        <v>3.3613445378151261</v>
      </c>
      <c r="E32" s="601">
        <v>3.7037037037037037</v>
      </c>
      <c r="F32" s="601">
        <v>9.8360655737704921</v>
      </c>
      <c r="G32" s="601">
        <v>7.1942446043165464</v>
      </c>
      <c r="H32" s="601">
        <v>10</v>
      </c>
      <c r="I32" s="601">
        <v>8.6614173228346463</v>
      </c>
      <c r="J32" s="601">
        <v>13.223140495867769</v>
      </c>
      <c r="K32" s="620">
        <v>9.4890510948905114</v>
      </c>
      <c r="L32" s="620">
        <v>14.285714285714286</v>
      </c>
      <c r="M32" s="620">
        <v>6.557377049180328</v>
      </c>
      <c r="N32" s="620">
        <v>11.475409836065573</v>
      </c>
      <c r="O32" s="620">
        <v>19.402985074626866</v>
      </c>
      <c r="P32" s="620">
        <v>14.503816793893129</v>
      </c>
      <c r="Q32" s="621">
        <v>19.078947368421055</v>
      </c>
      <c r="R32" s="601"/>
      <c r="S32" s="601">
        <v>4.225352112676056</v>
      </c>
      <c r="T32" s="601">
        <v>12.328767123287671</v>
      </c>
      <c r="U32" s="601">
        <v>4.5977011494252871</v>
      </c>
      <c r="V32" s="601">
        <v>12.5</v>
      </c>
      <c r="W32" s="601">
        <v>12.64367816091954</v>
      </c>
      <c r="X32" s="601">
        <v>17.333333333333332</v>
      </c>
      <c r="Y32" s="601">
        <v>8.4337349397590362</v>
      </c>
      <c r="Z32" s="620">
        <v>15.625</v>
      </c>
      <c r="AA32" s="622">
        <v>7.8947368421052628</v>
      </c>
      <c r="AB32" s="622">
        <v>13.043478260869565</v>
      </c>
      <c r="AC32" s="622">
        <v>25.882352941176475</v>
      </c>
      <c r="AD32" s="622">
        <v>17.241379310344829</v>
      </c>
      <c r="AE32" s="622">
        <v>26.415094339622641</v>
      </c>
    </row>
    <row r="33" spans="2:31" ht="13.5">
      <c r="B33" s="484" t="s">
        <v>55</v>
      </c>
      <c r="C33" s="614"/>
      <c r="D33" s="615">
        <v>3.3613445378151261</v>
      </c>
      <c r="E33" s="615">
        <v>4.6296296296296298</v>
      </c>
      <c r="F33" s="615">
        <v>7.3770491803278686</v>
      </c>
      <c r="G33" s="615">
        <v>13.669064748201439</v>
      </c>
      <c r="H33" s="615">
        <v>14.141414141414142</v>
      </c>
      <c r="I33" s="615">
        <v>8.3333333333333339</v>
      </c>
      <c r="J33" s="615">
        <v>7.4766355140186915</v>
      </c>
      <c r="K33" s="615">
        <v>8.3333333333333339</v>
      </c>
      <c r="L33" s="601">
        <v>6.3492063492063489</v>
      </c>
      <c r="M33" s="601">
        <v>8.1967213114754092</v>
      </c>
      <c r="N33" s="601">
        <v>9.8360655737704921</v>
      </c>
      <c r="O33" s="601">
        <v>15.2</v>
      </c>
      <c r="P33" s="601">
        <v>9.1666666666666661</v>
      </c>
      <c r="Q33" s="602">
        <v>12.76595744680851</v>
      </c>
      <c r="R33" s="615">
        <v>4.225352112676056</v>
      </c>
      <c r="S33" s="615">
        <v>0</v>
      </c>
      <c r="T33" s="615">
        <v>2.8571428571428572</v>
      </c>
      <c r="U33" s="615">
        <v>13.333333333333334</v>
      </c>
      <c r="V33" s="615">
        <v>18.666666666666668</v>
      </c>
      <c r="W33" s="615">
        <v>5.9523809523809526</v>
      </c>
      <c r="X33" s="615">
        <v>8.4507042253521121</v>
      </c>
      <c r="Y33" s="615">
        <v>10</v>
      </c>
      <c r="Z33" s="601">
        <v>6.25</v>
      </c>
      <c r="AA33" s="603">
        <v>2.6315789473684212</v>
      </c>
      <c r="AB33" s="603">
        <v>10.869565217391305</v>
      </c>
      <c r="AC33" s="603">
        <v>10</v>
      </c>
      <c r="AD33" s="603">
        <v>12.048192771084338</v>
      </c>
      <c r="AE33" s="603">
        <v>16.50485436893204</v>
      </c>
    </row>
    <row r="34" spans="2:31" ht="13.5">
      <c r="B34" s="329" t="s">
        <v>56</v>
      </c>
      <c r="C34" s="595"/>
      <c r="D34" s="611">
        <v>0</v>
      </c>
      <c r="E34" s="611">
        <v>0</v>
      </c>
      <c r="F34" s="611">
        <v>0.81967213114754101</v>
      </c>
      <c r="G34" s="611">
        <v>2.1582733812949639</v>
      </c>
      <c r="H34" s="611">
        <v>4.0404040404040407</v>
      </c>
      <c r="I34" s="611">
        <v>0.83333333333333337</v>
      </c>
      <c r="J34" s="611">
        <v>0.93457943925233644</v>
      </c>
      <c r="K34" s="611">
        <v>0.83333333333333337</v>
      </c>
      <c r="L34" s="611">
        <v>0</v>
      </c>
      <c r="M34" s="611">
        <v>1.639344262295082</v>
      </c>
      <c r="N34" s="611">
        <v>1.639344262295082</v>
      </c>
      <c r="O34" s="611">
        <v>0</v>
      </c>
      <c r="P34" s="611">
        <v>2.5</v>
      </c>
      <c r="Q34" s="612">
        <v>4.9645390070921991</v>
      </c>
      <c r="R34" s="611">
        <v>0</v>
      </c>
      <c r="S34" s="611">
        <v>0</v>
      </c>
      <c r="T34" s="611">
        <v>1.4285714285714286</v>
      </c>
      <c r="U34" s="611">
        <v>2.6666666666666665</v>
      </c>
      <c r="V34" s="611">
        <v>5.333333333333333</v>
      </c>
      <c r="W34" s="611">
        <v>1.1904761904761905</v>
      </c>
      <c r="X34" s="611">
        <v>1.408450704225352</v>
      </c>
      <c r="Y34" s="611">
        <v>1.25</v>
      </c>
      <c r="Z34" s="611">
        <v>0</v>
      </c>
      <c r="AA34" s="613">
        <v>2.6315789473684212</v>
      </c>
      <c r="AB34" s="613">
        <v>2.1739130434782608</v>
      </c>
      <c r="AC34" s="613">
        <v>0</v>
      </c>
      <c r="AD34" s="613">
        <v>3.6144578313253009</v>
      </c>
      <c r="AE34" s="613">
        <v>6.7961165048543686</v>
      </c>
    </row>
    <row r="35" spans="2:31" ht="13.5">
      <c r="B35" s="121" t="s">
        <v>57</v>
      </c>
      <c r="C35" s="544"/>
      <c r="D35" s="601">
        <v>21.008403361344538</v>
      </c>
      <c r="E35" s="601">
        <v>22.222222222222221</v>
      </c>
      <c r="F35" s="601">
        <v>32.786885245901637</v>
      </c>
      <c r="G35" s="601">
        <v>23.021582733812949</v>
      </c>
      <c r="H35" s="601">
        <v>26.363636363636363</v>
      </c>
      <c r="I35" s="601">
        <v>24.409448818897637</v>
      </c>
      <c r="J35" s="601">
        <v>33.884297520661157</v>
      </c>
      <c r="K35" s="601">
        <v>31.386861313868614</v>
      </c>
      <c r="L35" s="601">
        <v>30.158730158730158</v>
      </c>
      <c r="M35" s="601">
        <v>21.311475409836067</v>
      </c>
      <c r="N35" s="601">
        <v>40.983606557377051</v>
      </c>
      <c r="O35" s="601">
        <v>40.298507462686565</v>
      </c>
      <c r="P35" s="601">
        <v>34.848484848484851</v>
      </c>
      <c r="Q35" s="602">
        <v>43.137254901960787</v>
      </c>
      <c r="R35" s="601">
        <v>24.050632911392405</v>
      </c>
      <c r="S35" s="601">
        <v>26.760563380281692</v>
      </c>
      <c r="T35" s="601">
        <v>38.356164383561641</v>
      </c>
      <c r="U35" s="601">
        <v>22.988505747126435</v>
      </c>
      <c r="V35" s="601">
        <v>30</v>
      </c>
      <c r="W35" s="601">
        <v>32.183908045977013</v>
      </c>
      <c r="X35" s="601">
        <v>48</v>
      </c>
      <c r="Y35" s="601">
        <v>33.734939759036145</v>
      </c>
      <c r="Z35" s="601">
        <v>37.5</v>
      </c>
      <c r="AA35" s="603">
        <v>26.315789473684209</v>
      </c>
      <c r="AB35" s="603">
        <v>50</v>
      </c>
      <c r="AC35" s="603">
        <v>52.941176470588239</v>
      </c>
      <c r="AD35" s="603">
        <v>42.045454545454547</v>
      </c>
      <c r="AE35" s="603">
        <v>52.830188679245282</v>
      </c>
    </row>
    <row r="36" spans="2:31" ht="13.5">
      <c r="B36" s="329" t="s">
        <v>58</v>
      </c>
      <c r="C36" s="487"/>
      <c r="D36" s="611">
        <v>4.2016806722689077</v>
      </c>
      <c r="E36" s="611">
        <v>0.92592592592592593</v>
      </c>
      <c r="F36" s="611">
        <v>0</v>
      </c>
      <c r="G36" s="611">
        <v>0</v>
      </c>
      <c r="H36" s="611">
        <v>5.4545454545454541</v>
      </c>
      <c r="I36" s="611">
        <v>3.1496062992125986</v>
      </c>
      <c r="J36" s="611">
        <v>0</v>
      </c>
      <c r="K36" s="611">
        <v>1.4598540145985401</v>
      </c>
      <c r="L36" s="611">
        <v>0</v>
      </c>
      <c r="M36" s="611">
        <v>0</v>
      </c>
      <c r="N36" s="611">
        <v>1.639344262295082</v>
      </c>
      <c r="O36" s="611">
        <v>0</v>
      </c>
      <c r="P36" s="611">
        <v>0</v>
      </c>
      <c r="Q36" s="612">
        <v>0</v>
      </c>
      <c r="R36" s="611">
        <v>3.7974683544303796</v>
      </c>
      <c r="S36" s="611">
        <v>1.408450704225352</v>
      </c>
      <c r="T36" s="611">
        <v>0</v>
      </c>
      <c r="U36" s="611">
        <v>0</v>
      </c>
      <c r="V36" s="611">
        <v>5</v>
      </c>
      <c r="W36" s="611">
        <v>1.1494252873563218</v>
      </c>
      <c r="X36" s="611">
        <v>0</v>
      </c>
      <c r="Y36" s="611">
        <v>2.4096385542168677</v>
      </c>
      <c r="Z36" s="611">
        <v>0</v>
      </c>
      <c r="AA36" s="613">
        <v>0</v>
      </c>
      <c r="AB36" s="613">
        <v>2.1739130434782608</v>
      </c>
      <c r="AC36" s="613">
        <v>0</v>
      </c>
      <c r="AD36" s="613">
        <v>0</v>
      </c>
      <c r="AE36" s="613">
        <v>0</v>
      </c>
    </row>
    <row r="37" spans="2:31" ht="67.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row r="38" spans="2:31">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66"/>
      <c r="AB38" s="566"/>
      <c r="AC38" s="566"/>
      <c r="AD38" s="566"/>
      <c r="AE38" s="566"/>
    </row>
  </sheetData>
  <mergeCells count="5">
    <mergeCell ref="C4:D4"/>
    <mergeCell ref="B2:AE3"/>
    <mergeCell ref="D5:Q5"/>
    <mergeCell ref="R5:AE5"/>
    <mergeCell ref="B37:AE37"/>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0" orientation="landscape"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20.7109375" style="125" customWidth="1"/>
    <col min="3" max="3" width="13.42578125" style="125" customWidth="1"/>
    <col min="4" max="31" width="6.5703125" style="125"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ht="12.75" customHeight="1">
      <c r="A2" s="124"/>
      <c r="B2" s="654" t="s">
        <v>209</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02">
        <v>2008</v>
      </c>
      <c r="E6" s="502">
        <v>2009</v>
      </c>
      <c r="F6" s="502">
        <v>2010</v>
      </c>
      <c r="G6" s="502">
        <v>2011</v>
      </c>
      <c r="H6" s="502">
        <v>2012</v>
      </c>
      <c r="I6" s="502">
        <v>2013</v>
      </c>
      <c r="J6" s="502">
        <v>2014</v>
      </c>
      <c r="K6" s="502">
        <v>2015</v>
      </c>
      <c r="L6" s="448" t="s">
        <v>88</v>
      </c>
      <c r="M6" s="448" t="s">
        <v>89</v>
      </c>
      <c r="N6" s="448" t="s">
        <v>90</v>
      </c>
      <c r="O6" s="448" t="s">
        <v>104</v>
      </c>
      <c r="P6" s="448" t="s">
        <v>105</v>
      </c>
      <c r="Q6" s="449" t="s">
        <v>106</v>
      </c>
      <c r="R6" s="502">
        <v>2008</v>
      </c>
      <c r="S6" s="502">
        <v>2009</v>
      </c>
      <c r="T6" s="502">
        <v>2010</v>
      </c>
      <c r="U6" s="502">
        <v>2011</v>
      </c>
      <c r="V6" s="502">
        <v>2012</v>
      </c>
      <c r="W6" s="502">
        <v>2013</v>
      </c>
      <c r="X6" s="502">
        <v>2014</v>
      </c>
      <c r="Y6" s="502">
        <v>2015</v>
      </c>
      <c r="Z6" s="448" t="s">
        <v>88</v>
      </c>
      <c r="AA6" s="448" t="s">
        <v>89</v>
      </c>
      <c r="AB6" s="448" t="s">
        <v>90</v>
      </c>
      <c r="AC6" s="448" t="s">
        <v>104</v>
      </c>
      <c r="AD6" s="448" t="s">
        <v>105</v>
      </c>
      <c r="AE6" s="448" t="s">
        <v>106</v>
      </c>
    </row>
    <row r="7" spans="1:31" ht="12.75" customHeight="1">
      <c r="A7" s="124"/>
      <c r="B7" s="484" t="s">
        <v>11</v>
      </c>
      <c r="C7" s="485"/>
      <c r="D7" s="503">
        <v>115</v>
      </c>
      <c r="E7" s="503">
        <v>101</v>
      </c>
      <c r="F7" s="503">
        <v>110</v>
      </c>
      <c r="G7" s="503">
        <v>111</v>
      </c>
      <c r="H7" s="503">
        <v>83</v>
      </c>
      <c r="I7" s="503">
        <v>86</v>
      </c>
      <c r="J7" s="503">
        <v>85</v>
      </c>
      <c r="K7" s="503">
        <v>72</v>
      </c>
      <c r="L7" s="503">
        <v>80</v>
      </c>
      <c r="M7" s="503">
        <v>78</v>
      </c>
      <c r="N7" s="503">
        <v>92</v>
      </c>
      <c r="O7" s="503">
        <v>76</v>
      </c>
      <c r="P7" s="503">
        <v>76</v>
      </c>
      <c r="Q7" s="504">
        <v>85</v>
      </c>
      <c r="R7" s="503">
        <v>73</v>
      </c>
      <c r="S7" s="503">
        <v>58</v>
      </c>
      <c r="T7" s="503">
        <v>64</v>
      </c>
      <c r="U7" s="503">
        <v>59</v>
      </c>
      <c r="V7" s="503">
        <v>51</v>
      </c>
      <c r="W7" s="503">
        <v>56</v>
      </c>
      <c r="X7" s="505">
        <v>46</v>
      </c>
      <c r="Y7" s="505">
        <v>39</v>
      </c>
      <c r="Z7" s="537">
        <v>52</v>
      </c>
      <c r="AA7" s="537">
        <v>48</v>
      </c>
      <c r="AB7" s="537">
        <v>49</v>
      </c>
      <c r="AC7" s="537">
        <v>41</v>
      </c>
      <c r="AD7" s="537">
        <v>43</v>
      </c>
      <c r="AE7" s="537">
        <v>50</v>
      </c>
    </row>
    <row r="8" spans="1:31" ht="12.75" customHeight="1">
      <c r="A8" s="124"/>
      <c r="B8" s="121" t="s">
        <v>17</v>
      </c>
      <c r="C8" s="124"/>
      <c r="D8" s="120">
        <v>211.56428794819433</v>
      </c>
      <c r="E8" s="120">
        <v>185.11390920254394</v>
      </c>
      <c r="F8" s="120">
        <v>200.67499771960229</v>
      </c>
      <c r="G8" s="120">
        <v>202.18579234972677</v>
      </c>
      <c r="H8" s="120">
        <v>151.03541143501837</v>
      </c>
      <c r="I8" s="120">
        <v>156.77124159177498</v>
      </c>
      <c r="J8" s="120">
        <v>155.60071027147748</v>
      </c>
      <c r="K8" s="120">
        <v>131.35090759828515</v>
      </c>
      <c r="L8" s="120">
        <v>145.88424085488165</v>
      </c>
      <c r="M8" s="120">
        <v>142.86499258200999</v>
      </c>
      <c r="N8" s="120">
        <v>168.86001137969643</v>
      </c>
      <c r="O8" s="120">
        <v>139.47257345249673</v>
      </c>
      <c r="P8" s="120">
        <v>138.49910704523089</v>
      </c>
      <c r="Q8" s="515">
        <v>154.61573442473852</v>
      </c>
      <c r="R8" s="120">
        <v>140.44673605633261</v>
      </c>
      <c r="S8" s="120">
        <v>111.26671398699331</v>
      </c>
      <c r="T8" s="120">
        <v>122.35222145752084</v>
      </c>
      <c r="U8" s="120">
        <v>112.80639363695461</v>
      </c>
      <c r="V8" s="120">
        <v>97.527393723825369</v>
      </c>
      <c r="W8" s="120">
        <v>107.42580905062441</v>
      </c>
      <c r="X8" s="120">
        <v>88.791090007141889</v>
      </c>
      <c r="Y8" s="120">
        <v>75.115562403697993</v>
      </c>
      <c r="Z8" s="120">
        <v>100.13479684190256</v>
      </c>
      <c r="AA8" s="120">
        <v>92.94580097980365</v>
      </c>
      <c r="AB8" s="120">
        <v>95.141936235486</v>
      </c>
      <c r="AC8" s="120">
        <v>79.624019265128553</v>
      </c>
      <c r="AD8" s="120">
        <v>82.832485745107107</v>
      </c>
      <c r="AE8" s="120">
        <v>96.428295919154522</v>
      </c>
    </row>
    <row r="9" spans="1:31" ht="12.75" customHeight="1">
      <c r="A9" s="124"/>
      <c r="B9" s="121" t="s">
        <v>67</v>
      </c>
      <c r="C9" s="124"/>
      <c r="D9" s="540">
        <v>1.0608695652173918</v>
      </c>
      <c r="E9" s="540">
        <v>1.02970297029703</v>
      </c>
      <c r="F9" s="540">
        <v>1.0727272727272728</v>
      </c>
      <c r="G9" s="540">
        <v>1.1081081081081083</v>
      </c>
      <c r="H9" s="540">
        <v>1.1084337349397591</v>
      </c>
      <c r="I9" s="540">
        <v>1.1162790697674418</v>
      </c>
      <c r="J9" s="540">
        <v>1.1176470588235294</v>
      </c>
      <c r="K9" s="540">
        <v>1.1891891891891893</v>
      </c>
      <c r="L9" s="540">
        <v>1.2463768115942029</v>
      </c>
      <c r="M9" s="540">
        <v>1.107142857142857</v>
      </c>
      <c r="N9" s="540">
        <v>1.098360655737705</v>
      </c>
      <c r="O9" s="540">
        <v>1.1447368421052631</v>
      </c>
      <c r="P9" s="540">
        <v>1.2763157894736843</v>
      </c>
      <c r="Q9" s="567">
        <v>1.2588235294117647</v>
      </c>
      <c r="R9" s="539">
        <v>1.0958904109589043</v>
      </c>
      <c r="S9" s="539">
        <v>1.0344827586206899</v>
      </c>
      <c r="T9" s="539">
        <v>1.09375</v>
      </c>
      <c r="U9" s="539">
        <v>1.1864406779661016</v>
      </c>
      <c r="V9" s="539">
        <v>1.1568627450980393</v>
      </c>
      <c r="W9" s="539">
        <v>1.1428571428571428</v>
      </c>
      <c r="X9" s="539">
        <v>1.1956521739130435</v>
      </c>
      <c r="Y9" s="539">
        <v>1.22</v>
      </c>
      <c r="Z9" s="540">
        <v>1.2368421052631584</v>
      </c>
      <c r="AA9" s="540">
        <v>1.1000000000000001</v>
      </c>
      <c r="AB9" s="540">
        <v>1.1212121212121213</v>
      </c>
      <c r="AC9" s="540">
        <v>1.2682926829268293</v>
      </c>
      <c r="AD9" s="540">
        <v>1.2790697674418605</v>
      </c>
      <c r="AE9" s="540">
        <v>1.34</v>
      </c>
    </row>
    <row r="10" spans="1:31" ht="12.75" customHeight="1">
      <c r="A10" s="124"/>
      <c r="B10" s="121" t="s">
        <v>2</v>
      </c>
      <c r="C10" s="124"/>
      <c r="D10" s="120">
        <v>53.913043478260867</v>
      </c>
      <c r="E10" s="120">
        <v>47.524752475247524</v>
      </c>
      <c r="F10" s="120">
        <v>50.909090909090907</v>
      </c>
      <c r="G10" s="120">
        <v>50.450450450450454</v>
      </c>
      <c r="H10" s="120">
        <v>53.012048192771083</v>
      </c>
      <c r="I10" s="120">
        <v>54.651162790697676</v>
      </c>
      <c r="J10" s="120">
        <v>62.352941176470587</v>
      </c>
      <c r="K10" s="120">
        <v>66.21621621621621</v>
      </c>
      <c r="L10" s="120">
        <v>66.666666666666671</v>
      </c>
      <c r="M10" s="120">
        <v>54.285714285714285</v>
      </c>
      <c r="N10" s="120">
        <v>65.116279069767444</v>
      </c>
      <c r="O10" s="120">
        <v>63.157894736842103</v>
      </c>
      <c r="P10" s="120">
        <v>61.842105263157897</v>
      </c>
      <c r="Q10" s="515">
        <v>54.117647058823529</v>
      </c>
      <c r="R10" s="120">
        <v>67.123287671232873</v>
      </c>
      <c r="S10" s="120">
        <v>58.620689655172413</v>
      </c>
      <c r="T10" s="120">
        <v>53.125</v>
      </c>
      <c r="U10" s="120">
        <v>61.016949152542374</v>
      </c>
      <c r="V10" s="120">
        <v>68.627450980392155</v>
      </c>
      <c r="W10" s="120">
        <v>64.285714285714292</v>
      </c>
      <c r="X10" s="120">
        <v>73.913043478260875</v>
      </c>
      <c r="Y10" s="120">
        <v>78.040000000000006</v>
      </c>
      <c r="Z10" s="514">
        <v>75</v>
      </c>
      <c r="AA10" s="514">
        <v>57.142857142857146</v>
      </c>
      <c r="AB10" s="514">
        <v>76</v>
      </c>
      <c r="AC10" s="514">
        <v>70.731707317073173</v>
      </c>
      <c r="AD10" s="514">
        <v>65.116279069767444</v>
      </c>
      <c r="AE10" s="514">
        <v>68</v>
      </c>
    </row>
    <row r="11" spans="1:31" ht="12.75" customHeight="1">
      <c r="A11" s="124"/>
      <c r="B11" s="121" t="s">
        <v>5</v>
      </c>
      <c r="C11" s="124"/>
      <c r="D11" s="120">
        <v>63.478260869565219</v>
      </c>
      <c r="E11" s="120">
        <v>57.425742574257427</v>
      </c>
      <c r="F11" s="120">
        <v>58.18181818181818</v>
      </c>
      <c r="G11" s="120">
        <v>53.153153153153156</v>
      </c>
      <c r="H11" s="120">
        <v>61.445783132530117</v>
      </c>
      <c r="I11" s="120">
        <v>65.116279069767444</v>
      </c>
      <c r="J11" s="120">
        <v>54.117647058823529</v>
      </c>
      <c r="K11" s="120">
        <v>55.405405405405403</v>
      </c>
      <c r="L11" s="120">
        <v>55.555555555555557</v>
      </c>
      <c r="M11" s="120">
        <v>60</v>
      </c>
      <c r="N11" s="120">
        <v>58.139534883720927</v>
      </c>
      <c r="O11" s="120">
        <v>53.94736842105263</v>
      </c>
      <c r="P11" s="120">
        <v>56.578947368421048</v>
      </c>
      <c r="Q11" s="515">
        <v>58.82352941176471</v>
      </c>
      <c r="R11" s="541" t="s">
        <v>25</v>
      </c>
      <c r="S11" s="541" t="s">
        <v>25</v>
      </c>
      <c r="T11" s="541" t="s">
        <v>25</v>
      </c>
      <c r="U11" s="541" t="s">
        <v>25</v>
      </c>
      <c r="V11" s="541" t="s">
        <v>25</v>
      </c>
      <c r="W11" s="541" t="s">
        <v>25</v>
      </c>
      <c r="X11" s="541" t="s">
        <v>25</v>
      </c>
      <c r="Y11" s="541" t="s">
        <v>25</v>
      </c>
      <c r="Z11" s="541" t="s">
        <v>25</v>
      </c>
      <c r="AA11" s="541" t="s">
        <v>25</v>
      </c>
      <c r="AB11" s="541" t="s">
        <v>25</v>
      </c>
      <c r="AC11" s="541" t="s">
        <v>25</v>
      </c>
      <c r="AD11" s="541" t="s">
        <v>25</v>
      </c>
      <c r="AE11" s="541" t="s">
        <v>25</v>
      </c>
    </row>
    <row r="12" spans="1:31" ht="12.75" customHeight="1">
      <c r="A12" s="124"/>
      <c r="B12" s="329" t="s">
        <v>10</v>
      </c>
      <c r="C12" s="538"/>
      <c r="D12" s="495">
        <v>74.339130434782618</v>
      </c>
      <c r="E12" s="495">
        <v>75.217821782178177</v>
      </c>
      <c r="F12" s="495">
        <v>75.699999999999946</v>
      </c>
      <c r="G12" s="495">
        <v>76.180180180180216</v>
      </c>
      <c r="H12" s="495">
        <v>75.289156626506013</v>
      </c>
      <c r="I12" s="495">
        <v>74.558139534883765</v>
      </c>
      <c r="J12" s="495">
        <v>76.482352941176458</v>
      </c>
      <c r="K12" s="495">
        <v>75.28</v>
      </c>
      <c r="L12" s="495">
        <v>76.115942028985515</v>
      </c>
      <c r="M12" s="495">
        <v>74.446428571428569</v>
      </c>
      <c r="N12" s="495">
        <v>74.868852459016381</v>
      </c>
      <c r="O12" s="495">
        <v>75.855263157894726</v>
      </c>
      <c r="P12" s="495">
        <v>75.355263157894754</v>
      </c>
      <c r="Q12" s="511">
        <v>72.658823529411748</v>
      </c>
      <c r="R12" s="495">
        <v>67.917808219178085</v>
      </c>
      <c r="S12" s="495">
        <v>67.827586206896541</v>
      </c>
      <c r="T12" s="495">
        <v>68.859375</v>
      </c>
      <c r="U12" s="495">
        <v>68.47457627118645</v>
      </c>
      <c r="V12" s="495">
        <v>68.294117647058826</v>
      </c>
      <c r="W12" s="495">
        <v>68.5</v>
      </c>
      <c r="X12" s="495">
        <v>68.978260869565247</v>
      </c>
      <c r="Y12" s="495">
        <v>67.099999999999994</v>
      </c>
      <c r="Z12" s="495">
        <v>68.18421052631578</v>
      </c>
      <c r="AA12" s="495">
        <v>65.199999999999989</v>
      </c>
      <c r="AB12" s="495">
        <v>65.060606060606062</v>
      </c>
      <c r="AC12" s="495">
        <v>66.146341463414643</v>
      </c>
      <c r="AD12" s="495">
        <v>68.186046511627907</v>
      </c>
      <c r="AE12" s="495">
        <v>63.959999999999987</v>
      </c>
    </row>
    <row r="13" spans="1:31" ht="12.75" customHeight="1">
      <c r="A13" s="124"/>
      <c r="B13" s="484" t="s">
        <v>6</v>
      </c>
      <c r="C13" s="542"/>
      <c r="D13" s="512">
        <v>93.913043478260875</v>
      </c>
      <c r="E13" s="512">
        <v>94.059405940594061</v>
      </c>
      <c r="F13" s="512">
        <v>89.090909090909093</v>
      </c>
      <c r="G13" s="512">
        <v>93.693693693693689</v>
      </c>
      <c r="H13" s="512">
        <v>96.385542168674704</v>
      </c>
      <c r="I13" s="512">
        <v>94.186046511627907</v>
      </c>
      <c r="J13" s="512">
        <v>94.117647058823536</v>
      </c>
      <c r="K13" s="512">
        <v>95.945945945945951</v>
      </c>
      <c r="L13" s="512">
        <v>94.444444444444443</v>
      </c>
      <c r="M13" s="512">
        <v>88.571428571428569</v>
      </c>
      <c r="N13" s="512">
        <v>90.697674418604649</v>
      </c>
      <c r="O13" s="512">
        <v>93.421052631578945</v>
      </c>
      <c r="P13" s="512">
        <v>90.789473684210535</v>
      </c>
      <c r="Q13" s="513">
        <v>92.941176470588232</v>
      </c>
      <c r="R13" s="512">
        <v>90.410958904109592</v>
      </c>
      <c r="S13" s="512">
        <v>91.379310344827587</v>
      </c>
      <c r="T13" s="512">
        <v>84.375</v>
      </c>
      <c r="U13" s="512">
        <v>88.13559322033899</v>
      </c>
      <c r="V13" s="512">
        <v>94.117647058823536</v>
      </c>
      <c r="W13" s="512">
        <v>91.071428571428569</v>
      </c>
      <c r="X13" s="512">
        <v>93.478260869565219</v>
      </c>
      <c r="Y13" s="512">
        <v>95.12</v>
      </c>
      <c r="Z13" s="514">
        <v>90</v>
      </c>
      <c r="AA13" s="514">
        <v>80.952380952380949</v>
      </c>
      <c r="AB13" s="514">
        <v>88</v>
      </c>
      <c r="AC13" s="514">
        <v>95.121951219512198</v>
      </c>
      <c r="AD13" s="514">
        <v>86.04651162790698</v>
      </c>
      <c r="AE13" s="514">
        <v>92</v>
      </c>
    </row>
    <row r="14" spans="1:31" ht="12.75" customHeight="1">
      <c r="A14" s="124"/>
      <c r="B14" s="121" t="s">
        <v>1</v>
      </c>
      <c r="C14" s="124"/>
      <c r="D14" s="120">
        <v>14.260869565217387</v>
      </c>
      <c r="E14" s="120">
        <v>13.643564356435649</v>
      </c>
      <c r="F14" s="120">
        <v>20.881818181818179</v>
      </c>
      <c r="G14" s="120">
        <v>11.297297297297296</v>
      </c>
      <c r="H14" s="120">
        <v>9.6385542168674707</v>
      </c>
      <c r="I14" s="120">
        <v>10.802325581395346</v>
      </c>
      <c r="J14" s="120">
        <v>7.7294117647058842</v>
      </c>
      <c r="K14" s="120">
        <v>9.5399999999999991</v>
      </c>
      <c r="L14" s="120">
        <v>9.0724637681159432</v>
      </c>
      <c r="M14" s="120">
        <v>8.6607142857142847</v>
      </c>
      <c r="N14" s="120">
        <v>7.1475409836065582</v>
      </c>
      <c r="O14" s="120">
        <v>9.5526315789473664</v>
      </c>
      <c r="P14" s="120">
        <v>9.2368421052631575</v>
      </c>
      <c r="Q14" s="515">
        <v>6.7529411764705882</v>
      </c>
      <c r="R14" s="120">
        <v>13.589041095890408</v>
      </c>
      <c r="S14" s="120">
        <v>13.344827586206895</v>
      </c>
      <c r="T14" s="120">
        <v>27.28125</v>
      </c>
      <c r="U14" s="120">
        <v>10.288135593220339</v>
      </c>
      <c r="V14" s="120">
        <v>9.5098039215686256</v>
      </c>
      <c r="W14" s="120">
        <v>9.8392857142857117</v>
      </c>
      <c r="X14" s="120">
        <v>8.0652173913043477</v>
      </c>
      <c r="Y14" s="120">
        <v>9.15</v>
      </c>
      <c r="Z14" s="514">
        <v>9.3947368421052637</v>
      </c>
      <c r="AA14" s="514">
        <v>7.0666666666666673</v>
      </c>
      <c r="AB14" s="514">
        <v>5.787878787878789</v>
      </c>
      <c r="AC14" s="514">
        <v>9.7804878048780495</v>
      </c>
      <c r="AD14" s="514">
        <v>10.302325581395348</v>
      </c>
      <c r="AE14" s="514">
        <v>6.7400000000000029</v>
      </c>
    </row>
    <row r="15" spans="1:31" ht="12.75" customHeight="1">
      <c r="A15" s="124"/>
      <c r="B15" s="121" t="s">
        <v>94</v>
      </c>
      <c r="C15" s="121"/>
      <c r="D15" s="541"/>
      <c r="E15" s="541"/>
      <c r="F15" s="541"/>
      <c r="G15" s="541"/>
      <c r="H15" s="541"/>
      <c r="I15" s="541"/>
      <c r="J15" s="541"/>
      <c r="K15" s="541"/>
      <c r="L15" s="541"/>
      <c r="M15" s="541"/>
      <c r="N15" s="120"/>
      <c r="O15" s="120"/>
      <c r="P15" s="120"/>
      <c r="Q15" s="515"/>
      <c r="R15" s="541"/>
      <c r="S15" s="541"/>
      <c r="T15" s="541"/>
      <c r="U15" s="541"/>
      <c r="V15" s="541"/>
      <c r="W15" s="541"/>
      <c r="X15" s="541"/>
      <c r="Y15" s="541"/>
      <c r="Z15" s="541"/>
      <c r="AA15" s="541"/>
      <c r="AB15" s="514"/>
      <c r="AC15" s="514"/>
      <c r="AD15" s="514"/>
      <c r="AE15" s="514"/>
    </row>
    <row r="16" spans="1:31" ht="12.75" customHeight="1">
      <c r="A16" s="124"/>
      <c r="B16" s="123" t="s">
        <v>85</v>
      </c>
      <c r="C16" s="123"/>
      <c r="D16" s="541" t="s">
        <v>25</v>
      </c>
      <c r="E16" s="541" t="s">
        <v>25</v>
      </c>
      <c r="F16" s="541" t="s">
        <v>25</v>
      </c>
      <c r="G16" s="541" t="s">
        <v>25</v>
      </c>
      <c r="H16" s="541" t="s">
        <v>25</v>
      </c>
      <c r="I16" s="541" t="s">
        <v>25</v>
      </c>
      <c r="J16" s="541" t="s">
        <v>25</v>
      </c>
      <c r="K16" s="541" t="s">
        <v>25</v>
      </c>
      <c r="L16" s="541" t="s">
        <v>25</v>
      </c>
      <c r="M16" s="541" t="s">
        <v>25</v>
      </c>
      <c r="N16" s="568" t="s">
        <v>25</v>
      </c>
      <c r="O16" s="568">
        <v>100</v>
      </c>
      <c r="P16" s="568">
        <v>42.857142857142854</v>
      </c>
      <c r="Q16" s="515">
        <v>73.529411764705884</v>
      </c>
      <c r="R16" s="541" t="s">
        <v>25</v>
      </c>
      <c r="S16" s="541" t="s">
        <v>25</v>
      </c>
      <c r="T16" s="541" t="s">
        <v>25</v>
      </c>
      <c r="U16" s="541" t="s">
        <v>25</v>
      </c>
      <c r="V16" s="541" t="s">
        <v>25</v>
      </c>
      <c r="W16" s="541" t="s">
        <v>25</v>
      </c>
      <c r="X16" s="541" t="s">
        <v>25</v>
      </c>
      <c r="Y16" s="541" t="s">
        <v>25</v>
      </c>
      <c r="Z16" s="541" t="s">
        <v>25</v>
      </c>
      <c r="AA16" s="541" t="s">
        <v>25</v>
      </c>
      <c r="AB16" s="568" t="s">
        <v>25</v>
      </c>
      <c r="AC16" s="568">
        <v>100</v>
      </c>
      <c r="AD16" s="568">
        <v>50</v>
      </c>
      <c r="AE16" s="568">
        <v>78.260869565217391</v>
      </c>
    </row>
    <row r="17" spans="1:31" ht="12.75" customHeight="1">
      <c r="A17" s="124"/>
      <c r="B17" s="123" t="s">
        <v>86</v>
      </c>
      <c r="C17" s="123"/>
      <c r="D17" s="541" t="s">
        <v>25</v>
      </c>
      <c r="E17" s="541" t="s">
        <v>25</v>
      </c>
      <c r="F17" s="541" t="s">
        <v>25</v>
      </c>
      <c r="G17" s="541" t="s">
        <v>25</v>
      </c>
      <c r="H17" s="541" t="s">
        <v>25</v>
      </c>
      <c r="I17" s="541" t="s">
        <v>25</v>
      </c>
      <c r="J17" s="541" t="s">
        <v>25</v>
      </c>
      <c r="K17" s="541" t="s">
        <v>25</v>
      </c>
      <c r="L17" s="541" t="s">
        <v>25</v>
      </c>
      <c r="M17" s="541" t="s">
        <v>25</v>
      </c>
      <c r="N17" s="568" t="s">
        <v>25</v>
      </c>
      <c r="O17" s="568">
        <v>0</v>
      </c>
      <c r="P17" s="568">
        <v>14.285714285714285</v>
      </c>
      <c r="Q17" s="515">
        <v>20.588235294117645</v>
      </c>
      <c r="R17" s="541" t="s">
        <v>25</v>
      </c>
      <c r="S17" s="541" t="s">
        <v>25</v>
      </c>
      <c r="T17" s="541" t="s">
        <v>25</v>
      </c>
      <c r="U17" s="541" t="s">
        <v>25</v>
      </c>
      <c r="V17" s="541" t="s">
        <v>25</v>
      </c>
      <c r="W17" s="541" t="s">
        <v>25</v>
      </c>
      <c r="X17" s="541" t="s">
        <v>25</v>
      </c>
      <c r="Y17" s="541" t="s">
        <v>25</v>
      </c>
      <c r="Z17" s="541" t="s">
        <v>25</v>
      </c>
      <c r="AA17" s="541" t="s">
        <v>25</v>
      </c>
      <c r="AB17" s="568" t="s">
        <v>25</v>
      </c>
      <c r="AC17" s="568">
        <v>0</v>
      </c>
      <c r="AD17" s="568">
        <v>16.666666666666664</v>
      </c>
      <c r="AE17" s="568">
        <v>17.391304347826086</v>
      </c>
    </row>
    <row r="18" spans="1:31" ht="12.75" customHeight="1">
      <c r="A18" s="124"/>
      <c r="B18" s="123" t="s">
        <v>87</v>
      </c>
      <c r="C18" s="123"/>
      <c r="D18" s="541" t="s">
        <v>25</v>
      </c>
      <c r="E18" s="541" t="s">
        <v>25</v>
      </c>
      <c r="F18" s="541" t="s">
        <v>25</v>
      </c>
      <c r="G18" s="541" t="s">
        <v>25</v>
      </c>
      <c r="H18" s="541" t="s">
        <v>25</v>
      </c>
      <c r="I18" s="541" t="s">
        <v>25</v>
      </c>
      <c r="J18" s="541" t="s">
        <v>25</v>
      </c>
      <c r="K18" s="541" t="s">
        <v>25</v>
      </c>
      <c r="L18" s="541" t="s">
        <v>25</v>
      </c>
      <c r="M18" s="541" t="s">
        <v>25</v>
      </c>
      <c r="N18" s="568" t="s">
        <v>25</v>
      </c>
      <c r="O18" s="568">
        <v>0</v>
      </c>
      <c r="P18" s="568">
        <v>42.857142857142854</v>
      </c>
      <c r="Q18" s="515">
        <v>5.8823529411764701</v>
      </c>
      <c r="R18" s="541" t="s">
        <v>25</v>
      </c>
      <c r="S18" s="541" t="s">
        <v>25</v>
      </c>
      <c r="T18" s="541" t="s">
        <v>25</v>
      </c>
      <c r="U18" s="541" t="s">
        <v>25</v>
      </c>
      <c r="V18" s="541" t="s">
        <v>25</v>
      </c>
      <c r="W18" s="541" t="s">
        <v>25</v>
      </c>
      <c r="X18" s="541" t="s">
        <v>25</v>
      </c>
      <c r="Y18" s="541" t="s">
        <v>25</v>
      </c>
      <c r="Z18" s="541" t="s">
        <v>25</v>
      </c>
      <c r="AA18" s="541" t="s">
        <v>25</v>
      </c>
      <c r="AB18" s="568" t="s">
        <v>25</v>
      </c>
      <c r="AC18" s="568">
        <v>0</v>
      </c>
      <c r="AD18" s="568">
        <v>33.333333333333329</v>
      </c>
      <c r="AE18" s="568">
        <v>4.3478260869565215</v>
      </c>
    </row>
    <row r="19" spans="1:31" ht="12.75" customHeight="1">
      <c r="A19" s="124"/>
      <c r="B19" s="123" t="s">
        <v>92</v>
      </c>
      <c r="C19" s="123"/>
      <c r="D19" s="541" t="s">
        <v>25</v>
      </c>
      <c r="E19" s="541" t="s">
        <v>25</v>
      </c>
      <c r="F19" s="541" t="s">
        <v>25</v>
      </c>
      <c r="G19" s="541" t="s">
        <v>25</v>
      </c>
      <c r="H19" s="541" t="s">
        <v>25</v>
      </c>
      <c r="I19" s="541" t="s">
        <v>25</v>
      </c>
      <c r="J19" s="541" t="s">
        <v>25</v>
      </c>
      <c r="K19" s="541" t="s">
        <v>25</v>
      </c>
      <c r="L19" s="541" t="s">
        <v>25</v>
      </c>
      <c r="M19" s="541" t="s">
        <v>25</v>
      </c>
      <c r="N19" s="568">
        <v>0</v>
      </c>
      <c r="O19" s="568">
        <v>3.9473684210526301</v>
      </c>
      <c r="P19" s="568">
        <v>9.2105263157894655</v>
      </c>
      <c r="Q19" s="515">
        <v>40</v>
      </c>
      <c r="R19" s="541" t="s">
        <v>25</v>
      </c>
      <c r="S19" s="541" t="s">
        <v>25</v>
      </c>
      <c r="T19" s="541" t="s">
        <v>25</v>
      </c>
      <c r="U19" s="541" t="s">
        <v>25</v>
      </c>
      <c r="V19" s="541" t="s">
        <v>25</v>
      </c>
      <c r="W19" s="541" t="s">
        <v>25</v>
      </c>
      <c r="X19" s="541" t="s">
        <v>25</v>
      </c>
      <c r="Y19" s="541" t="s">
        <v>25</v>
      </c>
      <c r="Z19" s="541" t="s">
        <v>25</v>
      </c>
      <c r="AA19" s="541" t="s">
        <v>25</v>
      </c>
      <c r="AB19" s="568">
        <v>0</v>
      </c>
      <c r="AC19" s="568">
        <v>4.8780487804878021</v>
      </c>
      <c r="AD19" s="568">
        <v>13.95348837209302</v>
      </c>
      <c r="AE19" s="568">
        <v>46</v>
      </c>
    </row>
    <row r="20" spans="1:31" ht="12.75" customHeight="1">
      <c r="A20" s="124"/>
      <c r="B20" s="121" t="s">
        <v>73</v>
      </c>
      <c r="C20" s="124"/>
      <c r="D20" s="120">
        <v>20.869565217391305</v>
      </c>
      <c r="E20" s="120">
        <v>11.881188118811881</v>
      </c>
      <c r="F20" s="120">
        <v>10</v>
      </c>
      <c r="G20" s="120">
        <v>16.216216216216218</v>
      </c>
      <c r="H20" s="120">
        <v>19.277108433734941</v>
      </c>
      <c r="I20" s="120">
        <v>11.627906976744185</v>
      </c>
      <c r="J20" s="120">
        <v>14.117647058823529</v>
      </c>
      <c r="K20" s="120">
        <v>10.810810810810811</v>
      </c>
      <c r="L20" s="120">
        <v>13.888888888888889</v>
      </c>
      <c r="M20" s="120">
        <v>11.428571428571429</v>
      </c>
      <c r="N20" s="120">
        <v>16.279069767441861</v>
      </c>
      <c r="O20" s="120">
        <v>13.157894736842104</v>
      </c>
      <c r="P20" s="120">
        <v>11.842105263157894</v>
      </c>
      <c r="Q20" s="515">
        <v>10.588235294117647</v>
      </c>
      <c r="R20" s="120">
        <v>17.80821917808219</v>
      </c>
      <c r="S20" s="120">
        <v>6.8965517241379306</v>
      </c>
      <c r="T20" s="120">
        <v>3.125</v>
      </c>
      <c r="U20" s="120">
        <v>3.3898305084745761</v>
      </c>
      <c r="V20" s="120">
        <v>5.882352941176471</v>
      </c>
      <c r="W20" s="120">
        <v>7.1428571428571432</v>
      </c>
      <c r="X20" s="120">
        <v>6.5217391304347823</v>
      </c>
      <c r="Y20" s="120">
        <v>12.2</v>
      </c>
      <c r="Z20" s="514">
        <v>10</v>
      </c>
      <c r="AA20" s="514">
        <v>4.7619047619047619</v>
      </c>
      <c r="AB20" s="514">
        <v>4</v>
      </c>
      <c r="AC20" s="514">
        <v>2.4390243902439024</v>
      </c>
      <c r="AD20" s="514">
        <v>9.3023255813953494</v>
      </c>
      <c r="AE20" s="514">
        <v>6</v>
      </c>
    </row>
    <row r="21" spans="1:31" ht="12.75" customHeight="1">
      <c r="A21" s="124"/>
      <c r="B21" s="329" t="s">
        <v>74</v>
      </c>
      <c r="C21" s="538"/>
      <c r="D21" s="495">
        <v>18.260869565217391</v>
      </c>
      <c r="E21" s="495">
        <v>9.9009900990099009</v>
      </c>
      <c r="F21" s="495">
        <v>9.0909090909090917</v>
      </c>
      <c r="G21" s="495">
        <v>13.513513513513514</v>
      </c>
      <c r="H21" s="120">
        <v>19.277108433734941</v>
      </c>
      <c r="I21" s="120">
        <v>11.627906976744185</v>
      </c>
      <c r="J21" s="120">
        <v>14.117647058823529</v>
      </c>
      <c r="K21" s="120">
        <v>10.81</v>
      </c>
      <c r="L21" s="120">
        <v>13.888888888888889</v>
      </c>
      <c r="M21" s="120">
        <v>11.428571428571429</v>
      </c>
      <c r="N21" s="120">
        <v>13.953488372093023</v>
      </c>
      <c r="O21" s="120">
        <v>11.842105263157894</v>
      </c>
      <c r="P21" s="120">
        <v>11.842105263157894</v>
      </c>
      <c r="Q21" s="515">
        <v>10.588235294117647</v>
      </c>
      <c r="R21" s="120">
        <v>13.698630136986301</v>
      </c>
      <c r="S21" s="120">
        <v>5.1724137931034484</v>
      </c>
      <c r="T21" s="120">
        <v>1.5625</v>
      </c>
      <c r="U21" s="120">
        <v>1.6949152542372881</v>
      </c>
      <c r="V21" s="120">
        <v>5.882352941176471</v>
      </c>
      <c r="W21" s="120">
        <v>7.1428571428571432</v>
      </c>
      <c r="X21" s="120">
        <v>6.5217391304347823</v>
      </c>
      <c r="Y21" s="120">
        <v>12.195</v>
      </c>
      <c r="Z21" s="120">
        <v>10</v>
      </c>
      <c r="AA21" s="120">
        <v>4.7619047619047619</v>
      </c>
      <c r="AB21" s="120">
        <v>4</v>
      </c>
      <c r="AC21" s="120">
        <v>2.4390243902439024</v>
      </c>
      <c r="AD21" s="120">
        <v>9.3023255813953494</v>
      </c>
      <c r="AE21" s="120">
        <v>6</v>
      </c>
    </row>
    <row r="22" spans="1:31" ht="12.75" customHeight="1">
      <c r="A22" s="124"/>
      <c r="B22" s="484" t="s">
        <v>24</v>
      </c>
      <c r="C22" s="542"/>
      <c r="D22" s="512">
        <v>89.565217391304344</v>
      </c>
      <c r="E22" s="512">
        <v>86.138613861386133</v>
      </c>
      <c r="F22" s="512">
        <v>80.909090909090907</v>
      </c>
      <c r="G22" s="512">
        <v>82.882882882882882</v>
      </c>
      <c r="H22" s="512">
        <v>92.771084337349393</v>
      </c>
      <c r="I22" s="512">
        <v>84.883720930232556</v>
      </c>
      <c r="J22" s="512">
        <v>84.705882352941174</v>
      </c>
      <c r="K22" s="512">
        <v>95.945945945945951</v>
      </c>
      <c r="L22" s="512">
        <v>88.888888888888886</v>
      </c>
      <c r="M22" s="512">
        <v>77.142857142857139</v>
      </c>
      <c r="N22" s="512">
        <v>65.116279069767444</v>
      </c>
      <c r="O22" s="512">
        <v>74.324324324324323</v>
      </c>
      <c r="P22" s="512">
        <v>83.78378378378379</v>
      </c>
      <c r="Q22" s="513">
        <v>85.882352941176464</v>
      </c>
      <c r="R22" s="512">
        <v>87.671232876712324</v>
      </c>
      <c r="S22" s="512">
        <v>87.931034482758619</v>
      </c>
      <c r="T22" s="512">
        <v>81.25</v>
      </c>
      <c r="U22" s="512">
        <v>79.66101694915254</v>
      </c>
      <c r="V22" s="512">
        <v>92.156862745098039</v>
      </c>
      <c r="W22" s="512">
        <v>80.357142857142861</v>
      </c>
      <c r="X22" s="512">
        <v>82.608695652173907</v>
      </c>
      <c r="Y22" s="512">
        <v>97.56</v>
      </c>
      <c r="Z22" s="512">
        <v>85</v>
      </c>
      <c r="AA22" s="512">
        <v>71.428571428571431</v>
      </c>
      <c r="AB22" s="512">
        <v>64</v>
      </c>
      <c r="AC22" s="512">
        <v>67.5</v>
      </c>
      <c r="AD22" s="512">
        <v>78.048780487804876</v>
      </c>
      <c r="AE22" s="512">
        <v>82</v>
      </c>
    </row>
    <row r="23" spans="1:31" ht="12.75" customHeight="1">
      <c r="A23" s="124"/>
      <c r="B23" s="121" t="s">
        <v>7</v>
      </c>
      <c r="C23" s="124"/>
      <c r="D23" s="120">
        <v>3.4782608695652173</v>
      </c>
      <c r="E23" s="120">
        <v>11.881188118811881</v>
      </c>
      <c r="F23" s="120">
        <v>20.90909090909091</v>
      </c>
      <c r="G23" s="120">
        <v>33.333333333333336</v>
      </c>
      <c r="H23" s="120">
        <v>36.144578313253014</v>
      </c>
      <c r="I23" s="120">
        <v>34.883720930232556</v>
      </c>
      <c r="J23" s="120">
        <v>29.411764705882351</v>
      </c>
      <c r="K23" s="120">
        <v>24.324324324324323</v>
      </c>
      <c r="L23" s="120">
        <v>19.444444444444443</v>
      </c>
      <c r="M23" s="120">
        <v>20</v>
      </c>
      <c r="N23" s="120">
        <v>53.488372093023258</v>
      </c>
      <c r="O23" s="120">
        <v>52.702702702702695</v>
      </c>
      <c r="P23" s="120">
        <v>36.486486486486484</v>
      </c>
      <c r="Q23" s="515">
        <v>47.058823529411761</v>
      </c>
      <c r="R23" s="120">
        <v>5.4794520547945202</v>
      </c>
      <c r="S23" s="120">
        <v>17.241379310344829</v>
      </c>
      <c r="T23" s="120">
        <v>23.4375</v>
      </c>
      <c r="U23" s="120">
        <v>49.152542372881356</v>
      </c>
      <c r="V23" s="120">
        <v>47.058823529411768</v>
      </c>
      <c r="W23" s="120">
        <v>41.071428571428569</v>
      </c>
      <c r="X23" s="120">
        <v>39.130434782608695</v>
      </c>
      <c r="Y23" s="120">
        <v>34.146000000000001</v>
      </c>
      <c r="Z23" s="120">
        <v>20</v>
      </c>
      <c r="AA23" s="120">
        <v>14.285714285714286</v>
      </c>
      <c r="AB23" s="120">
        <v>72</v>
      </c>
      <c r="AC23" s="120">
        <v>72.5</v>
      </c>
      <c r="AD23" s="120">
        <v>43.902439024390247</v>
      </c>
      <c r="AE23" s="120">
        <v>56.000000000000007</v>
      </c>
    </row>
    <row r="24" spans="1:31" ht="12.75" customHeight="1">
      <c r="A24" s="124"/>
      <c r="B24" s="121" t="s">
        <v>8</v>
      </c>
      <c r="C24" s="124"/>
      <c r="D24" s="120">
        <v>8.695652173913043</v>
      </c>
      <c r="E24" s="120">
        <v>8.9108910891089117</v>
      </c>
      <c r="F24" s="120">
        <v>20</v>
      </c>
      <c r="G24" s="120">
        <v>14.414414414414415</v>
      </c>
      <c r="H24" s="120">
        <v>14.457831325301205</v>
      </c>
      <c r="I24" s="120">
        <v>10.465116279069768</v>
      </c>
      <c r="J24" s="120">
        <v>10.588235294117647</v>
      </c>
      <c r="K24" s="120">
        <v>17.567567567567568</v>
      </c>
      <c r="L24" s="120">
        <v>11.111111111111111</v>
      </c>
      <c r="M24" s="120">
        <v>8.5714285714285712</v>
      </c>
      <c r="N24" s="120">
        <v>2.3255813953488373</v>
      </c>
      <c r="O24" s="120">
        <v>8.1081081081081088</v>
      </c>
      <c r="P24" s="120">
        <v>8.1081081081081088</v>
      </c>
      <c r="Q24" s="515">
        <v>8.235294117647058</v>
      </c>
      <c r="R24" s="120">
        <v>13.698630136986301</v>
      </c>
      <c r="S24" s="120">
        <v>13.793103448275861</v>
      </c>
      <c r="T24" s="120">
        <v>26.5625</v>
      </c>
      <c r="U24" s="120">
        <v>18.64406779661017</v>
      </c>
      <c r="V24" s="120">
        <v>21.568627450980394</v>
      </c>
      <c r="W24" s="120">
        <v>14.285714285714286</v>
      </c>
      <c r="X24" s="120">
        <v>15.217391304347826</v>
      </c>
      <c r="Y24" s="120">
        <v>19.5</v>
      </c>
      <c r="Z24" s="120">
        <v>20</v>
      </c>
      <c r="AA24" s="120">
        <v>14.285714285714286</v>
      </c>
      <c r="AB24" s="120">
        <v>4</v>
      </c>
      <c r="AC24" s="120">
        <v>10</v>
      </c>
      <c r="AD24" s="120">
        <v>9.7560975609756095</v>
      </c>
      <c r="AE24" s="120">
        <v>8</v>
      </c>
    </row>
    <row r="25" spans="1:31" ht="12.75" customHeight="1">
      <c r="A25" s="124"/>
      <c r="B25" s="329" t="s">
        <v>9</v>
      </c>
      <c r="C25" s="538"/>
      <c r="D25" s="495">
        <v>30.434782608695652</v>
      </c>
      <c r="E25" s="495">
        <v>51.485148514851488</v>
      </c>
      <c r="F25" s="495">
        <v>51.81818181818182</v>
      </c>
      <c r="G25" s="495">
        <v>45.045045045045043</v>
      </c>
      <c r="H25" s="495">
        <v>54.216867469879517</v>
      </c>
      <c r="I25" s="495">
        <v>51.162790697674417</v>
      </c>
      <c r="J25" s="495">
        <v>48.235294117647058</v>
      </c>
      <c r="K25" s="495">
        <v>47.297297297297298</v>
      </c>
      <c r="L25" s="495">
        <v>24.675324675324674</v>
      </c>
      <c r="M25" s="495">
        <v>47.368421052631575</v>
      </c>
      <c r="N25" s="495">
        <v>43.18181818181818</v>
      </c>
      <c r="O25" s="495">
        <v>60.810810810810814</v>
      </c>
      <c r="P25" s="495">
        <v>58.108108108108105</v>
      </c>
      <c r="Q25" s="511">
        <v>42.352941176470587</v>
      </c>
      <c r="R25" s="495">
        <v>34.246575342465754</v>
      </c>
      <c r="S25" s="495">
        <v>55.172413793103445</v>
      </c>
      <c r="T25" s="495">
        <v>53.125</v>
      </c>
      <c r="U25" s="495">
        <v>57.627118644067799</v>
      </c>
      <c r="V25" s="495">
        <v>62.745098039215684</v>
      </c>
      <c r="W25" s="495">
        <v>51.785714285714285</v>
      </c>
      <c r="X25" s="495">
        <v>47.826086956521742</v>
      </c>
      <c r="Y25" s="495">
        <v>46.35</v>
      </c>
      <c r="Z25" s="495">
        <v>28.571428571428569</v>
      </c>
      <c r="AA25" s="495">
        <v>43.478260869565219</v>
      </c>
      <c r="AB25" s="495">
        <v>45.652173913043477</v>
      </c>
      <c r="AC25" s="495">
        <v>65</v>
      </c>
      <c r="AD25" s="495">
        <v>56.09756097560976</v>
      </c>
      <c r="AE25" s="495">
        <v>34</v>
      </c>
    </row>
    <row r="26" spans="1:31" ht="12.75" customHeight="1">
      <c r="A26" s="124"/>
      <c r="B26" s="484" t="s">
        <v>68</v>
      </c>
      <c r="C26" s="124"/>
      <c r="D26" s="120">
        <v>0</v>
      </c>
      <c r="E26" s="120">
        <v>1.9801980198019802</v>
      </c>
      <c r="F26" s="120">
        <v>2.7272727272727271</v>
      </c>
      <c r="G26" s="120">
        <v>5.4054054054054053</v>
      </c>
      <c r="H26" s="120">
        <v>3.6144578313253013</v>
      </c>
      <c r="I26" s="120">
        <v>6.9767441860465116</v>
      </c>
      <c r="J26" s="120">
        <v>3.5294117647058822</v>
      </c>
      <c r="K26" s="120">
        <v>9.4594594594594597</v>
      </c>
      <c r="L26" s="120">
        <v>11.111111111111111</v>
      </c>
      <c r="M26" s="120">
        <v>0</v>
      </c>
      <c r="N26" s="120">
        <v>2.3255813953488373</v>
      </c>
      <c r="O26" s="120">
        <v>2.7027027027027026</v>
      </c>
      <c r="P26" s="120">
        <v>5.4054054054054053</v>
      </c>
      <c r="Q26" s="515">
        <v>3.5294117647058822</v>
      </c>
      <c r="R26" s="120">
        <v>0</v>
      </c>
      <c r="S26" s="120">
        <v>3.4482758620689653</v>
      </c>
      <c r="T26" s="120">
        <v>1.5625</v>
      </c>
      <c r="U26" s="120">
        <v>6.7796610169491522</v>
      </c>
      <c r="V26" s="120">
        <v>5.882352941176471</v>
      </c>
      <c r="W26" s="120">
        <v>7.1428571428571432</v>
      </c>
      <c r="X26" s="120">
        <v>2.1739130434782608</v>
      </c>
      <c r="Y26" s="120">
        <v>9.7560000000000002</v>
      </c>
      <c r="Z26" s="120">
        <v>20</v>
      </c>
      <c r="AA26" s="120">
        <v>0</v>
      </c>
      <c r="AB26" s="120">
        <v>4</v>
      </c>
      <c r="AC26" s="120">
        <v>5</v>
      </c>
      <c r="AD26" s="120">
        <v>7.3170731707317067</v>
      </c>
      <c r="AE26" s="120">
        <v>0</v>
      </c>
    </row>
    <row r="27" spans="1:31" ht="12.75" customHeight="1">
      <c r="A27" s="124"/>
      <c r="B27" s="110" t="s">
        <v>29</v>
      </c>
      <c r="C27" s="124"/>
      <c r="D27" s="120">
        <v>0</v>
      </c>
      <c r="E27" s="120">
        <v>0</v>
      </c>
      <c r="F27" s="120">
        <v>0</v>
      </c>
      <c r="G27" s="120">
        <v>0.90090090090090091</v>
      </c>
      <c r="H27" s="120">
        <v>3.6144578313253013</v>
      </c>
      <c r="I27" s="120">
        <v>4.6511627906976747</v>
      </c>
      <c r="J27" s="120">
        <v>3.5294117647058822</v>
      </c>
      <c r="K27" s="120">
        <v>6.756756756756757</v>
      </c>
      <c r="L27" s="120">
        <v>0</v>
      </c>
      <c r="M27" s="120">
        <v>8.5714285714285712</v>
      </c>
      <c r="N27" s="120">
        <v>2.3255813953488373</v>
      </c>
      <c r="O27" s="120">
        <v>2.7027027027027026</v>
      </c>
      <c r="P27" s="120">
        <v>4.0540540540540544</v>
      </c>
      <c r="Q27" s="515">
        <v>5.8823529411764701</v>
      </c>
      <c r="R27" s="120">
        <v>0</v>
      </c>
      <c r="S27" s="120">
        <v>0</v>
      </c>
      <c r="T27" s="120">
        <v>0</v>
      </c>
      <c r="U27" s="120">
        <v>1.6949152542372881</v>
      </c>
      <c r="V27" s="120">
        <v>5.882352941176471</v>
      </c>
      <c r="W27" s="120">
        <v>7.1428571428571432</v>
      </c>
      <c r="X27" s="120">
        <v>6.5217391304347823</v>
      </c>
      <c r="Y27" s="120">
        <v>7.31</v>
      </c>
      <c r="Z27" s="120">
        <v>0</v>
      </c>
      <c r="AA27" s="120">
        <v>9.5238095238095237</v>
      </c>
      <c r="AB27" s="120">
        <v>4</v>
      </c>
      <c r="AC27" s="120">
        <v>5</v>
      </c>
      <c r="AD27" s="120">
        <v>7.3170731707317067</v>
      </c>
      <c r="AE27" s="120">
        <v>8</v>
      </c>
    </row>
    <row r="28" spans="1:31" ht="12.75" customHeight="1">
      <c r="A28" s="124"/>
      <c r="B28" s="122" t="s">
        <v>101</v>
      </c>
      <c r="C28" s="538"/>
      <c r="D28" s="495">
        <v>0</v>
      </c>
      <c r="E28" s="495">
        <v>1.9801980198019802</v>
      </c>
      <c r="F28" s="495">
        <v>2.7272727272727271</v>
      </c>
      <c r="G28" s="495">
        <v>5.4054054054054053</v>
      </c>
      <c r="H28" s="495">
        <v>4.8192771084337354</v>
      </c>
      <c r="I28" s="495">
        <v>8.1395348837209305</v>
      </c>
      <c r="J28" s="495">
        <v>7.0588235294117645</v>
      </c>
      <c r="K28" s="495">
        <v>12.162162162162161</v>
      </c>
      <c r="L28" s="495">
        <v>11.111111111111111</v>
      </c>
      <c r="M28" s="495">
        <v>8.5714285714285712</v>
      </c>
      <c r="N28" s="495">
        <v>4.6511627906976747</v>
      </c>
      <c r="O28" s="495">
        <v>5.4054054054054053</v>
      </c>
      <c r="P28" s="495">
        <v>13.513513513513514</v>
      </c>
      <c r="Q28" s="511">
        <v>14.117647058823529</v>
      </c>
      <c r="R28" s="495">
        <v>0</v>
      </c>
      <c r="S28" s="495">
        <v>3.4482758620689653</v>
      </c>
      <c r="T28" s="495">
        <v>1.5625</v>
      </c>
      <c r="U28" s="495">
        <v>6.7796610169491522</v>
      </c>
      <c r="V28" s="495">
        <v>7.8431372549019605</v>
      </c>
      <c r="W28" s="495">
        <v>8.9285714285714288</v>
      </c>
      <c r="X28" s="495">
        <v>8.695652173913043</v>
      </c>
      <c r="Y28" s="495">
        <v>12.19</v>
      </c>
      <c r="Z28" s="495">
        <v>20</v>
      </c>
      <c r="AA28" s="495">
        <v>9.5238095238095237</v>
      </c>
      <c r="AB28" s="495">
        <v>8</v>
      </c>
      <c r="AC28" s="495">
        <v>10</v>
      </c>
      <c r="AD28" s="495">
        <v>17.073170731707318</v>
      </c>
      <c r="AE28" s="495">
        <v>18</v>
      </c>
    </row>
    <row r="29" spans="1:31" ht="12.75" customHeight="1">
      <c r="A29" s="124"/>
      <c r="B29" s="543" t="s">
        <v>31</v>
      </c>
      <c r="C29" s="124"/>
      <c r="D29" s="120">
        <v>0</v>
      </c>
      <c r="E29" s="120">
        <v>0</v>
      </c>
      <c r="F29" s="120">
        <v>0</v>
      </c>
      <c r="G29" s="120">
        <v>0</v>
      </c>
      <c r="H29" s="120">
        <v>0</v>
      </c>
      <c r="I29" s="120">
        <v>0</v>
      </c>
      <c r="J29" s="120">
        <v>0</v>
      </c>
      <c r="K29" s="120">
        <v>0</v>
      </c>
      <c r="L29" s="120">
        <v>0</v>
      </c>
      <c r="M29" s="120">
        <v>0</v>
      </c>
      <c r="N29" s="120">
        <v>0</v>
      </c>
      <c r="O29" s="120">
        <v>0</v>
      </c>
      <c r="P29" s="120">
        <v>1.3513513513513513</v>
      </c>
      <c r="Q29" s="515">
        <v>0</v>
      </c>
      <c r="R29" s="120">
        <v>0</v>
      </c>
      <c r="S29" s="120">
        <v>0</v>
      </c>
      <c r="T29" s="120">
        <v>0</v>
      </c>
      <c r="U29" s="120">
        <v>0</v>
      </c>
      <c r="V29" s="120">
        <v>0</v>
      </c>
      <c r="W29" s="120">
        <v>0</v>
      </c>
      <c r="X29" s="120">
        <v>0</v>
      </c>
      <c r="Y29" s="120">
        <v>0</v>
      </c>
      <c r="Z29" s="120">
        <v>0</v>
      </c>
      <c r="AA29" s="120">
        <v>0</v>
      </c>
      <c r="AB29" s="120">
        <v>0</v>
      </c>
      <c r="AC29" s="120">
        <v>0</v>
      </c>
      <c r="AD29" s="120">
        <v>2.4390243902439024</v>
      </c>
      <c r="AE29" s="120">
        <v>0</v>
      </c>
    </row>
    <row r="30" spans="1:31" ht="13.5">
      <c r="A30" s="124"/>
      <c r="B30" s="110" t="s">
        <v>91</v>
      </c>
      <c r="C30" s="124"/>
      <c r="D30" s="541" t="s">
        <v>25</v>
      </c>
      <c r="E30" s="541" t="s">
        <v>25</v>
      </c>
      <c r="F30" s="541" t="s">
        <v>25</v>
      </c>
      <c r="G30" s="541" t="s">
        <v>25</v>
      </c>
      <c r="H30" s="541" t="s">
        <v>25</v>
      </c>
      <c r="I30" s="541" t="s">
        <v>25</v>
      </c>
      <c r="J30" s="541" t="s">
        <v>25</v>
      </c>
      <c r="K30" s="541" t="s">
        <v>25</v>
      </c>
      <c r="L30" s="120">
        <v>5.5555555555555554</v>
      </c>
      <c r="M30" s="120">
        <v>0</v>
      </c>
      <c r="N30" s="120">
        <v>2.3255813953488373</v>
      </c>
      <c r="O30" s="120">
        <v>1.3513513513513513</v>
      </c>
      <c r="P30" s="120">
        <v>4.0540540540540544</v>
      </c>
      <c r="Q30" s="515">
        <v>5.8823529411764701</v>
      </c>
      <c r="R30" s="541" t="s">
        <v>25</v>
      </c>
      <c r="S30" s="541" t="s">
        <v>25</v>
      </c>
      <c r="T30" s="541" t="s">
        <v>25</v>
      </c>
      <c r="U30" s="541" t="s">
        <v>25</v>
      </c>
      <c r="V30" s="541" t="s">
        <v>25</v>
      </c>
      <c r="W30" s="541" t="s">
        <v>25</v>
      </c>
      <c r="X30" s="541" t="s">
        <v>25</v>
      </c>
      <c r="Y30" s="541" t="s">
        <v>25</v>
      </c>
      <c r="Z30" s="120">
        <v>10</v>
      </c>
      <c r="AA30" s="120">
        <v>0</v>
      </c>
      <c r="AB30" s="120">
        <v>4</v>
      </c>
      <c r="AC30" s="120">
        <v>2.5</v>
      </c>
      <c r="AD30" s="120">
        <v>2.4390243902439024</v>
      </c>
      <c r="AE30" s="120">
        <v>10</v>
      </c>
    </row>
    <row r="31" spans="1:31">
      <c r="A31" s="124"/>
      <c r="B31" s="121" t="s">
        <v>4</v>
      </c>
      <c r="C31" s="124"/>
      <c r="D31" s="120">
        <v>0</v>
      </c>
      <c r="E31" s="120">
        <v>2.9702970297029703</v>
      </c>
      <c r="F31" s="120">
        <v>2.7272727272727271</v>
      </c>
      <c r="G31" s="120">
        <v>1.8018018018018018</v>
      </c>
      <c r="H31" s="120">
        <v>1.2048192771084338</v>
      </c>
      <c r="I31" s="120">
        <v>6.9767441860465116</v>
      </c>
      <c r="J31" s="120">
        <v>3.5294117647058822</v>
      </c>
      <c r="K31" s="120">
        <v>5.4054054054054053</v>
      </c>
      <c r="L31" s="120">
        <v>2.7777777777777777</v>
      </c>
      <c r="M31" s="120">
        <v>5.7142857142857144</v>
      </c>
      <c r="N31" s="120">
        <v>0</v>
      </c>
      <c r="O31" s="120">
        <v>5.4054054054054053</v>
      </c>
      <c r="P31" s="120">
        <v>6.756756756756757</v>
      </c>
      <c r="Q31" s="515">
        <v>3.5294117647058822</v>
      </c>
      <c r="R31" s="120">
        <v>0</v>
      </c>
      <c r="S31" s="120">
        <v>5.1724137931034484</v>
      </c>
      <c r="T31" s="120">
        <v>4.6875</v>
      </c>
      <c r="U31" s="120">
        <v>3.3898305084745761</v>
      </c>
      <c r="V31" s="120">
        <v>1.9607843137254901</v>
      </c>
      <c r="W31" s="120">
        <v>10.714285714285714</v>
      </c>
      <c r="X31" s="120">
        <v>6.5217391304347823</v>
      </c>
      <c r="Y31" s="120">
        <v>9.7560000000000002</v>
      </c>
      <c r="Z31" s="120">
        <v>5</v>
      </c>
      <c r="AA31" s="120">
        <v>9.5238095238095237</v>
      </c>
      <c r="AB31" s="120">
        <v>0</v>
      </c>
      <c r="AC31" s="120">
        <v>7.5</v>
      </c>
      <c r="AD31" s="120">
        <v>9.7560975609756095</v>
      </c>
      <c r="AE31" s="120">
        <v>6</v>
      </c>
    </row>
    <row r="32" spans="1:31">
      <c r="A32" s="124"/>
      <c r="B32" s="528" t="s">
        <v>30</v>
      </c>
      <c r="C32" s="538"/>
      <c r="D32" s="495">
        <v>0</v>
      </c>
      <c r="E32" s="495">
        <v>2.9702970297029703</v>
      </c>
      <c r="F32" s="495">
        <v>2.7272727272727271</v>
      </c>
      <c r="G32" s="495">
        <v>1.8018018018018018</v>
      </c>
      <c r="H32" s="495">
        <v>1.2048192771084338</v>
      </c>
      <c r="I32" s="495">
        <v>6.9767441860465116</v>
      </c>
      <c r="J32" s="495">
        <v>3.5294117647058822</v>
      </c>
      <c r="K32" s="495">
        <v>5.4054054054054053</v>
      </c>
      <c r="L32" s="495">
        <v>5.5555555555555554</v>
      </c>
      <c r="M32" s="495">
        <v>5.7142857142857144</v>
      </c>
      <c r="N32" s="495">
        <v>2.3255813953488373</v>
      </c>
      <c r="O32" s="495">
        <v>9.4594594594594597</v>
      </c>
      <c r="P32" s="495">
        <v>16.216216216216218</v>
      </c>
      <c r="Q32" s="511">
        <v>15.294117647058824</v>
      </c>
      <c r="R32" s="495">
        <v>0</v>
      </c>
      <c r="S32" s="495">
        <v>5.1724137931034484</v>
      </c>
      <c r="T32" s="495">
        <v>4.6875</v>
      </c>
      <c r="U32" s="495">
        <v>3.3898305084745761</v>
      </c>
      <c r="V32" s="495">
        <v>1.9607843137254901</v>
      </c>
      <c r="W32" s="495">
        <v>10.714285714285714</v>
      </c>
      <c r="X32" s="495">
        <v>6.5217391304347823</v>
      </c>
      <c r="Y32" s="495">
        <v>9.7560000000000002</v>
      </c>
      <c r="Z32" s="495">
        <v>10</v>
      </c>
      <c r="AA32" s="495">
        <v>9.5238095238095237</v>
      </c>
      <c r="AB32" s="495">
        <v>4</v>
      </c>
      <c r="AC32" s="495">
        <v>15</v>
      </c>
      <c r="AD32" s="495"/>
      <c r="AE32" s="495"/>
    </row>
    <row r="33" spans="2:31" s="251" customFormat="1" ht="12.75" customHeight="1">
      <c r="B33" s="528" t="s">
        <v>32</v>
      </c>
      <c r="C33" s="124"/>
      <c r="D33" s="120">
        <v>0</v>
      </c>
      <c r="E33" s="120">
        <v>4.9504950495049505</v>
      </c>
      <c r="F33" s="120">
        <v>5.4545454545454541</v>
      </c>
      <c r="G33" s="120">
        <v>7.2072072072072073</v>
      </c>
      <c r="H33" s="120">
        <v>6.024096385542169</v>
      </c>
      <c r="I33" s="120">
        <v>11.627906976744185</v>
      </c>
      <c r="J33" s="120">
        <v>8.235294117647058</v>
      </c>
      <c r="K33" s="120">
        <v>14.864864864864865</v>
      </c>
      <c r="L33" s="120">
        <v>11.111111111111111</v>
      </c>
      <c r="M33" s="120">
        <v>14.285714285714286</v>
      </c>
      <c r="N33" s="120">
        <v>6.9767441860465116</v>
      </c>
      <c r="O33" s="120">
        <v>9.4594594594594597</v>
      </c>
      <c r="P33" s="120">
        <v>16.216216216216218</v>
      </c>
      <c r="Q33" s="515">
        <v>15.294117647058824</v>
      </c>
      <c r="R33" s="120">
        <v>0</v>
      </c>
      <c r="S33" s="120">
        <v>8.6206896551724146</v>
      </c>
      <c r="T33" s="120">
        <v>6.25</v>
      </c>
      <c r="U33" s="120">
        <v>10.169491525423728</v>
      </c>
      <c r="V33" s="120">
        <v>9.8039215686274517</v>
      </c>
      <c r="W33" s="120">
        <v>14.285714285714286</v>
      </c>
      <c r="X33" s="120">
        <v>10.869565217391305</v>
      </c>
      <c r="Y33" s="120">
        <v>17.07</v>
      </c>
      <c r="Z33" s="120">
        <v>20</v>
      </c>
      <c r="AA33" s="120">
        <v>19.047619047619047</v>
      </c>
      <c r="AB33" s="120">
        <v>12</v>
      </c>
      <c r="AC33" s="120">
        <v>15</v>
      </c>
      <c r="AD33" s="120">
        <v>21.951219512195124</v>
      </c>
      <c r="AE33" s="120">
        <v>20</v>
      </c>
    </row>
    <row r="34" spans="2:31" s="251" customFormat="1" ht="13.5">
      <c r="B34" s="484" t="s">
        <v>82</v>
      </c>
      <c r="C34" s="542"/>
      <c r="D34" s="512">
        <v>6.5934065934065931</v>
      </c>
      <c r="E34" s="512">
        <v>8.9887640449438209</v>
      </c>
      <c r="F34" s="512">
        <v>14.141414141414142</v>
      </c>
      <c r="G34" s="512">
        <v>12.903225806451612</v>
      </c>
      <c r="H34" s="512">
        <v>13.432835820895523</v>
      </c>
      <c r="I34" s="512">
        <v>2.6315789473684212</v>
      </c>
      <c r="J34" s="512">
        <v>6.8493150684931505</v>
      </c>
      <c r="K34" s="512">
        <v>9.0909090909090917</v>
      </c>
      <c r="L34" s="512">
        <v>5.5555555555555554</v>
      </c>
      <c r="M34" s="512">
        <v>8.5714285714285712</v>
      </c>
      <c r="N34" s="512">
        <v>13.953488372093023</v>
      </c>
      <c r="O34" s="512">
        <v>7.6923076923076925</v>
      </c>
      <c r="P34" s="512">
        <v>9.2307692307692317</v>
      </c>
      <c r="Q34" s="513">
        <v>9.2105263157894726</v>
      </c>
      <c r="R34" s="512">
        <v>5.4794520547945202</v>
      </c>
      <c r="S34" s="512">
        <v>6.8965517241379306</v>
      </c>
      <c r="T34" s="512">
        <v>10.9375</v>
      </c>
      <c r="U34" s="512">
        <v>6.7796610169491522</v>
      </c>
      <c r="V34" s="512">
        <v>10.416666666666666</v>
      </c>
      <c r="W34" s="512">
        <v>0</v>
      </c>
      <c r="X34" s="512">
        <v>2.17</v>
      </c>
      <c r="Y34" s="512">
        <v>12.195</v>
      </c>
      <c r="Z34" s="512">
        <v>5</v>
      </c>
      <c r="AA34" s="512">
        <v>9.5238095238095237</v>
      </c>
      <c r="AB34" s="512">
        <v>16</v>
      </c>
      <c r="AC34" s="512">
        <v>7.6923076923076925</v>
      </c>
      <c r="AD34" s="512">
        <v>10.810810810810811</v>
      </c>
      <c r="AE34" s="512">
        <v>6.3829787234042552</v>
      </c>
    </row>
    <row r="35" spans="2:31" ht="13.5">
      <c r="B35" s="329" t="s">
        <v>83</v>
      </c>
      <c r="C35" s="538"/>
      <c r="D35" s="495">
        <v>0.86956521739130432</v>
      </c>
      <c r="E35" s="495">
        <v>0</v>
      </c>
      <c r="F35" s="495">
        <v>2.7272727272727271</v>
      </c>
      <c r="G35" s="495">
        <v>0.90090090090090091</v>
      </c>
      <c r="H35" s="495">
        <v>1.4925373134328359</v>
      </c>
      <c r="I35" s="495">
        <v>0</v>
      </c>
      <c r="J35" s="495">
        <v>1.3698630136986301</v>
      </c>
      <c r="K35" s="495">
        <v>0</v>
      </c>
      <c r="L35" s="495">
        <v>0</v>
      </c>
      <c r="M35" s="495">
        <v>8.5714285714285712</v>
      </c>
      <c r="N35" s="495">
        <v>0</v>
      </c>
      <c r="O35" s="495">
        <v>0</v>
      </c>
      <c r="P35" s="495">
        <v>1.5384615384615385</v>
      </c>
      <c r="Q35" s="511">
        <v>1.3157894736842104</v>
      </c>
      <c r="R35" s="495">
        <v>1.3698630136986301</v>
      </c>
      <c r="S35" s="495">
        <v>0</v>
      </c>
      <c r="T35" s="495">
        <v>4.6875</v>
      </c>
      <c r="U35" s="495">
        <v>1.6949152542372881</v>
      </c>
      <c r="V35" s="495">
        <v>2.0833333333333335</v>
      </c>
      <c r="W35" s="495">
        <v>0</v>
      </c>
      <c r="X35" s="495">
        <v>2.3255813953488373</v>
      </c>
      <c r="Y35" s="495">
        <v>0</v>
      </c>
      <c r="Z35" s="495">
        <v>0</v>
      </c>
      <c r="AA35" s="495">
        <v>14.285714285714286</v>
      </c>
      <c r="AB35" s="495">
        <v>0</v>
      </c>
      <c r="AC35" s="495">
        <v>0</v>
      </c>
      <c r="AD35" s="495">
        <v>2.7027027027027026</v>
      </c>
      <c r="AE35" s="495">
        <v>2.1276595744680851</v>
      </c>
    </row>
    <row r="36" spans="2:31" ht="13.5">
      <c r="B36" s="121" t="s">
        <v>81</v>
      </c>
      <c r="C36" s="544"/>
      <c r="D36" s="120">
        <v>8.695652173913043</v>
      </c>
      <c r="E36" s="120">
        <v>12.871287128712872</v>
      </c>
      <c r="F36" s="120">
        <v>16.363636363636363</v>
      </c>
      <c r="G36" s="120">
        <v>10.810810810810811</v>
      </c>
      <c r="H36" s="120">
        <v>14.457831325301205</v>
      </c>
      <c r="I36" s="120">
        <v>16.279069767441861</v>
      </c>
      <c r="J36" s="120">
        <v>14.117647058823529</v>
      </c>
      <c r="K36" s="120">
        <v>24.324324324324323</v>
      </c>
      <c r="L36" s="120">
        <v>13.888888888888889</v>
      </c>
      <c r="M36" s="120">
        <v>20</v>
      </c>
      <c r="N36" s="120">
        <v>13.953488372093023</v>
      </c>
      <c r="O36" s="120">
        <v>23.684210526315788</v>
      </c>
      <c r="P36" s="120">
        <v>31.578947368421051</v>
      </c>
      <c r="Q36" s="515">
        <v>29.411764705882355</v>
      </c>
      <c r="R36" s="120">
        <v>13.698630136986301</v>
      </c>
      <c r="S36" s="120">
        <v>20.689655172413794</v>
      </c>
      <c r="T36" s="120">
        <v>21.875</v>
      </c>
      <c r="U36" s="120">
        <v>16.949152542372882</v>
      </c>
      <c r="V36" s="120">
        <v>21.568627450980394</v>
      </c>
      <c r="W36" s="120">
        <v>19.642857142857142</v>
      </c>
      <c r="X36" s="120">
        <v>21.739130434782609</v>
      </c>
      <c r="Y36" s="120">
        <v>29.29</v>
      </c>
      <c r="Z36" s="120">
        <v>25</v>
      </c>
      <c r="AA36" s="120">
        <v>28.571428571428573</v>
      </c>
      <c r="AB36" s="120">
        <v>20</v>
      </c>
      <c r="AC36" s="120">
        <v>34.146341463414636</v>
      </c>
      <c r="AD36" s="120">
        <v>39.534883720930232</v>
      </c>
      <c r="AE36" s="120">
        <v>40</v>
      </c>
    </row>
    <row r="37" spans="2:31" ht="13.5">
      <c r="B37" s="329" t="s">
        <v>84</v>
      </c>
      <c r="C37" s="487"/>
      <c r="D37" s="495">
        <v>0.86956521739130432</v>
      </c>
      <c r="E37" s="495">
        <v>0</v>
      </c>
      <c r="F37" s="495">
        <v>0.90909090909090906</v>
      </c>
      <c r="G37" s="495">
        <v>0</v>
      </c>
      <c r="H37" s="495">
        <v>1.2048192771084338</v>
      </c>
      <c r="I37" s="495">
        <v>1.1627906976744187</v>
      </c>
      <c r="J37" s="495">
        <v>0</v>
      </c>
      <c r="K37" s="495">
        <v>0</v>
      </c>
      <c r="L37" s="495">
        <v>0</v>
      </c>
      <c r="M37" s="495">
        <v>0</v>
      </c>
      <c r="N37" s="495">
        <v>0</v>
      </c>
      <c r="O37" s="495">
        <v>0</v>
      </c>
      <c r="P37" s="495">
        <v>0</v>
      </c>
      <c r="Q37" s="511">
        <v>0</v>
      </c>
      <c r="R37" s="495">
        <v>0</v>
      </c>
      <c r="S37" s="495">
        <v>0</v>
      </c>
      <c r="T37" s="495">
        <v>1.5625</v>
      </c>
      <c r="U37" s="495">
        <v>0</v>
      </c>
      <c r="V37" s="495">
        <v>0</v>
      </c>
      <c r="W37" s="495">
        <v>1.7857142857142858</v>
      </c>
      <c r="X37" s="495">
        <v>0</v>
      </c>
      <c r="Y37" s="495">
        <v>0</v>
      </c>
      <c r="Z37" s="495">
        <v>0</v>
      </c>
      <c r="AA37" s="495">
        <v>0</v>
      </c>
      <c r="AB37" s="495">
        <v>0</v>
      </c>
      <c r="AC37" s="495">
        <v>0</v>
      </c>
      <c r="AD37" s="495">
        <v>0</v>
      </c>
      <c r="AE37" s="495">
        <v>0</v>
      </c>
    </row>
    <row r="38" spans="2:31" ht="68.25" customHeight="1">
      <c r="B38" s="657" t="s">
        <v>95</v>
      </c>
      <c r="C38" s="657"/>
      <c r="D38" s="657"/>
      <c r="E38" s="657"/>
      <c r="F38" s="657"/>
      <c r="G38" s="657"/>
      <c r="H38" s="657"/>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row>
  </sheetData>
  <mergeCells count="5">
    <mergeCell ref="C4:D4"/>
    <mergeCell ref="B2:AE3"/>
    <mergeCell ref="D5:Q5"/>
    <mergeCell ref="R5:AE5"/>
    <mergeCell ref="B38:AE38"/>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76" orientation="landscape"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7"/>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2.7109375" style="125" customWidth="1"/>
    <col min="4" max="17" width="6.5703125" style="125" customWidth="1"/>
    <col min="18"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573"/>
      <c r="S1" s="573"/>
      <c r="T1" s="573"/>
      <c r="U1" s="573"/>
      <c r="V1" s="573"/>
      <c r="W1" s="573"/>
      <c r="X1" s="573"/>
    </row>
    <row r="2" spans="1:31" ht="12.75" customHeight="1">
      <c r="A2" s="124"/>
      <c r="B2" s="654" t="s">
        <v>210</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326</v>
      </c>
      <c r="E7" s="571">
        <v>377</v>
      </c>
      <c r="F7" s="571">
        <v>435</v>
      </c>
      <c r="G7" s="571">
        <v>384</v>
      </c>
      <c r="H7" s="571">
        <v>384</v>
      </c>
      <c r="I7" s="571">
        <v>418</v>
      </c>
      <c r="J7" s="571">
        <v>395</v>
      </c>
      <c r="K7" s="624">
        <v>375</v>
      </c>
      <c r="L7" s="571">
        <v>350</v>
      </c>
      <c r="M7" s="571">
        <v>331</v>
      </c>
      <c r="N7" s="571">
        <v>379</v>
      </c>
      <c r="O7" s="571">
        <v>326</v>
      </c>
      <c r="P7" s="571">
        <v>374</v>
      </c>
      <c r="Q7" s="572">
        <v>444</v>
      </c>
      <c r="R7" s="571">
        <v>241</v>
      </c>
      <c r="S7" s="571">
        <v>303</v>
      </c>
      <c r="T7" s="571">
        <v>330</v>
      </c>
      <c r="U7" s="571">
        <v>280</v>
      </c>
      <c r="V7" s="571">
        <v>282</v>
      </c>
      <c r="W7" s="571">
        <v>303</v>
      </c>
      <c r="X7" s="571">
        <v>285</v>
      </c>
      <c r="Y7" s="571">
        <v>275</v>
      </c>
      <c r="Z7" s="571">
        <v>257</v>
      </c>
      <c r="AA7" s="571">
        <v>255</v>
      </c>
      <c r="AB7" s="571">
        <v>269</v>
      </c>
      <c r="AC7" s="571">
        <v>224</v>
      </c>
      <c r="AD7" s="571">
        <v>268</v>
      </c>
      <c r="AE7" s="571">
        <v>296</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1.4684684684684686</v>
      </c>
      <c r="P8" s="625">
        <v>1.6771300448430493</v>
      </c>
      <c r="Q8" s="626">
        <v>1.6654135338345866</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1.5033557046979866</v>
      </c>
      <c r="AD8" s="625">
        <v>1.763157894736842</v>
      </c>
      <c r="AE8" s="625">
        <v>1.84375</v>
      </c>
    </row>
    <row r="9" spans="1:31" ht="12.75" customHeight="1">
      <c r="A9" s="124"/>
      <c r="B9" s="121" t="s">
        <v>67</v>
      </c>
      <c r="C9" s="124"/>
      <c r="D9" s="577">
        <v>1.0306748466257669</v>
      </c>
      <c r="E9" s="577">
        <v>1.0318302387267899</v>
      </c>
      <c r="F9" s="577">
        <v>1.0459770114942528</v>
      </c>
      <c r="G9" s="577">
        <v>1.0546875</v>
      </c>
      <c r="H9" s="577">
        <v>1.0286458333333333</v>
      </c>
      <c r="I9" s="577">
        <v>1.0598086124401913</v>
      </c>
      <c r="J9" s="625">
        <v>1.0632911392405062</v>
      </c>
      <c r="K9" s="578">
        <v>1.0597402597402596</v>
      </c>
      <c r="L9" s="625">
        <v>1.0607734806629836</v>
      </c>
      <c r="M9" s="625">
        <v>1.0571428571428576</v>
      </c>
      <c r="N9" s="625">
        <v>1.0310880829015543</v>
      </c>
      <c r="O9" s="625">
        <v>1.1349693251533743</v>
      </c>
      <c r="P9" s="625">
        <v>1.1096256684491979</v>
      </c>
      <c r="Q9" s="626">
        <v>1.0968468468468469</v>
      </c>
      <c r="R9" s="578">
        <v>1.0373443983402491</v>
      </c>
      <c r="S9" s="578">
        <v>1.0396039603960392</v>
      </c>
      <c r="T9" s="578">
        <v>1.0484848484848477</v>
      </c>
      <c r="U9" s="578">
        <v>1.0678571428571422</v>
      </c>
      <c r="V9" s="578">
        <v>1.0319148936170213</v>
      </c>
      <c r="W9" s="578">
        <v>1.0660066006600659</v>
      </c>
      <c r="X9" s="577">
        <v>1.0842105263157895</v>
      </c>
      <c r="Y9" s="577">
        <v>1.0604982206405693</v>
      </c>
      <c r="Z9" s="577">
        <v>1.0661764705882353</v>
      </c>
      <c r="AA9" s="577">
        <v>1.0671641791044779</v>
      </c>
      <c r="AB9" s="577">
        <v>1.0422535211267607</v>
      </c>
      <c r="AC9" s="577">
        <v>1.1071428571428572</v>
      </c>
      <c r="AD9" s="577">
        <v>1.1305970149253732</v>
      </c>
      <c r="AE9" s="577">
        <v>1.1047297297297298</v>
      </c>
    </row>
    <row r="10" spans="1:31" ht="12.75" customHeight="1">
      <c r="A10" s="124"/>
      <c r="B10" s="121" t="s">
        <v>2</v>
      </c>
      <c r="C10" s="124"/>
      <c r="D10" s="126">
        <v>62.576687116564415</v>
      </c>
      <c r="E10" s="126">
        <v>59.151193633952253</v>
      </c>
      <c r="F10" s="126">
        <v>60</v>
      </c>
      <c r="G10" s="126">
        <v>59.114583333333336</v>
      </c>
      <c r="H10" s="126">
        <v>58.072916666666664</v>
      </c>
      <c r="I10" s="126">
        <v>61.004784688995215</v>
      </c>
      <c r="J10" s="126">
        <v>61.265822784810126</v>
      </c>
      <c r="K10" s="126">
        <v>65.454545454545453</v>
      </c>
      <c r="L10" s="126">
        <v>62.430939226519335</v>
      </c>
      <c r="M10" s="126">
        <v>50.857142857142854</v>
      </c>
      <c r="N10" s="126">
        <v>63.730569948186528</v>
      </c>
      <c r="O10" s="126">
        <v>54.29447852760736</v>
      </c>
      <c r="P10" s="126">
        <v>58.021390374331553</v>
      </c>
      <c r="Q10" s="580">
        <v>60.810810810810814</v>
      </c>
      <c r="R10" s="126">
        <v>68.049792531120332</v>
      </c>
      <c r="S10" s="126">
        <v>62.706270627062707</v>
      </c>
      <c r="T10" s="126">
        <v>66.36363636363636</v>
      </c>
      <c r="U10" s="126">
        <v>63.214285714285715</v>
      </c>
      <c r="V10" s="126">
        <v>64.184397163120565</v>
      </c>
      <c r="W10" s="126">
        <v>66.666666666666671</v>
      </c>
      <c r="X10" s="126">
        <v>66.315789473684205</v>
      </c>
      <c r="Y10" s="126">
        <v>72.241992882562272</v>
      </c>
      <c r="Z10" s="581">
        <v>64.705882352941174</v>
      </c>
      <c r="AA10" s="581">
        <v>56.71641791044776</v>
      </c>
      <c r="AB10" s="581">
        <v>66.901408450704224</v>
      </c>
      <c r="AC10" s="581">
        <v>58.928571428571431</v>
      </c>
      <c r="AD10" s="581">
        <v>64.925373134328353</v>
      </c>
      <c r="AE10" s="581">
        <v>67.905405405405403</v>
      </c>
    </row>
    <row r="11" spans="1:31" ht="12.75" customHeight="1">
      <c r="A11" s="124"/>
      <c r="B11" s="121" t="s">
        <v>5</v>
      </c>
      <c r="C11" s="124"/>
      <c r="D11" s="126">
        <v>73.926380368098165</v>
      </c>
      <c r="E11" s="126">
        <v>80.371352785145888</v>
      </c>
      <c r="F11" s="126">
        <v>75.862068965517238</v>
      </c>
      <c r="G11" s="126">
        <v>72.916666666666671</v>
      </c>
      <c r="H11" s="126">
        <v>73.4375</v>
      </c>
      <c r="I11" s="126">
        <v>72.488038277511961</v>
      </c>
      <c r="J11" s="126">
        <v>72.151898734177209</v>
      </c>
      <c r="K11" s="126">
        <v>72.987012987012989</v>
      </c>
      <c r="L11" s="126">
        <v>75.138121546961329</v>
      </c>
      <c r="M11" s="126">
        <v>76.571428571428569</v>
      </c>
      <c r="N11" s="126">
        <v>73.575129533678762</v>
      </c>
      <c r="O11" s="126">
        <v>68.711656441717793</v>
      </c>
      <c r="P11" s="126">
        <v>71.657754010695186</v>
      </c>
      <c r="Q11" s="580">
        <v>66.666666666666657</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ht="12.75" customHeight="1">
      <c r="A12" s="124"/>
      <c r="B12" s="329" t="s">
        <v>10</v>
      </c>
      <c r="C12" s="538"/>
      <c r="D12" s="583">
        <v>71.131901840490826</v>
      </c>
      <c r="E12" s="583">
        <v>68.416445623342142</v>
      </c>
      <c r="F12" s="583">
        <v>70.703448275862016</v>
      </c>
      <c r="G12" s="583">
        <v>70.731770833333357</v>
      </c>
      <c r="H12" s="583">
        <v>70.260416666666728</v>
      </c>
      <c r="I12" s="583">
        <v>70.055023923444963</v>
      </c>
      <c r="J12" s="583">
        <v>71.017721518987344</v>
      </c>
      <c r="K12" s="583">
        <v>70.07532467532468</v>
      </c>
      <c r="L12" s="583">
        <v>70.701657458563545</v>
      </c>
      <c r="M12" s="583">
        <v>68.142857142857125</v>
      </c>
      <c r="N12" s="583">
        <v>70.264248704663203</v>
      </c>
      <c r="O12" s="583">
        <v>71.561349693251444</v>
      </c>
      <c r="P12" s="583">
        <v>70.441176470588204</v>
      </c>
      <c r="Q12" s="584">
        <v>71.229729729729755</v>
      </c>
      <c r="R12" s="583">
        <v>66.639004149377655</v>
      </c>
      <c r="S12" s="583">
        <v>64.623762376237579</v>
      </c>
      <c r="T12" s="583">
        <v>66.615151515151538</v>
      </c>
      <c r="U12" s="583">
        <v>65.964285714285751</v>
      </c>
      <c r="V12" s="583">
        <v>65.404255319148959</v>
      </c>
      <c r="W12" s="583">
        <v>64.722772277227719</v>
      </c>
      <c r="X12" s="583">
        <v>65.708771929824564</v>
      </c>
      <c r="Y12" s="583">
        <v>65.04982206405694</v>
      </c>
      <c r="Z12" s="583">
        <v>66.242647058823522</v>
      </c>
      <c r="AA12" s="583">
        <v>63.380597014925378</v>
      </c>
      <c r="AB12" s="583">
        <v>65.063380281690129</v>
      </c>
      <c r="AC12" s="583">
        <v>65.464285714285737</v>
      </c>
      <c r="AD12" s="583">
        <v>64.791044776119435</v>
      </c>
      <c r="AE12" s="583">
        <v>64.121621621621571</v>
      </c>
    </row>
    <row r="13" spans="1:31" ht="12.75" customHeight="1">
      <c r="A13" s="124"/>
      <c r="B13" s="484" t="s">
        <v>6</v>
      </c>
      <c r="C13" s="542"/>
      <c r="D13" s="585">
        <v>83.435582822085891</v>
      </c>
      <c r="E13" s="585">
        <v>82.228116710875327</v>
      </c>
      <c r="F13" s="585">
        <v>80.919540229885058</v>
      </c>
      <c r="G13" s="585">
        <v>82.291666666666671</v>
      </c>
      <c r="H13" s="585">
        <v>84.635416666666671</v>
      </c>
      <c r="I13" s="585">
        <v>82.057416267942585</v>
      </c>
      <c r="J13" s="585">
        <v>82.531645569620252</v>
      </c>
      <c r="K13" s="126">
        <v>81.558441558441558</v>
      </c>
      <c r="L13" s="585">
        <v>83.97790055248619</v>
      </c>
      <c r="M13" s="585">
        <v>81.714285714285708</v>
      </c>
      <c r="N13" s="585">
        <v>78.756476683937819</v>
      </c>
      <c r="O13" s="585">
        <v>88.036809815950917</v>
      </c>
      <c r="P13" s="585">
        <v>87.165775401069524</v>
      </c>
      <c r="Q13" s="586">
        <v>83.78378378378379</v>
      </c>
      <c r="R13" s="585">
        <v>79.668049792531122</v>
      </c>
      <c r="S13" s="585">
        <v>79.867986798679866</v>
      </c>
      <c r="T13" s="585">
        <v>77.878787878787875</v>
      </c>
      <c r="U13" s="585">
        <v>79.642857142857139</v>
      </c>
      <c r="V13" s="585">
        <v>80.496453900709213</v>
      </c>
      <c r="W13" s="585">
        <v>78.877887788778878</v>
      </c>
      <c r="X13" s="585">
        <v>80</v>
      </c>
      <c r="Y13" s="585">
        <v>78.291814946619212</v>
      </c>
      <c r="Z13" s="581">
        <v>79.411764705882348</v>
      </c>
      <c r="AA13" s="581">
        <v>79.104477611940297</v>
      </c>
      <c r="AB13" s="581">
        <v>76.056338028169009</v>
      </c>
      <c r="AC13" s="581">
        <v>87.053571428571431</v>
      </c>
      <c r="AD13" s="581">
        <v>85.820895522388057</v>
      </c>
      <c r="AE13" s="581">
        <v>81.418918918918919</v>
      </c>
    </row>
    <row r="14" spans="1:31" ht="12.75" customHeight="1">
      <c r="A14" s="124"/>
      <c r="B14" s="121" t="s">
        <v>1</v>
      </c>
      <c r="C14" s="124"/>
      <c r="D14" s="126">
        <v>9.2177914110429437</v>
      </c>
      <c r="E14" s="126">
        <v>9.0503978779840839</v>
      </c>
      <c r="F14" s="126">
        <v>9.0413793103448246</v>
      </c>
      <c r="G14" s="126">
        <v>8.3463541666666661</v>
      </c>
      <c r="H14" s="126">
        <v>7.0755208333333366</v>
      </c>
      <c r="I14" s="126">
        <v>7.9090909090909136</v>
      </c>
      <c r="J14" s="126">
        <v>7.9670886075949365</v>
      </c>
      <c r="K14" s="126">
        <v>6.6025974025974028</v>
      </c>
      <c r="L14" s="126">
        <v>6.7292817679558015</v>
      </c>
      <c r="M14" s="126">
        <v>6.862857142857143</v>
      </c>
      <c r="N14" s="126">
        <v>7.6321243523316067</v>
      </c>
      <c r="O14" s="126">
        <v>10.279141104294478</v>
      </c>
      <c r="P14" s="126">
        <v>8.5213903743315491</v>
      </c>
      <c r="Q14" s="580">
        <v>8.1261261261261239</v>
      </c>
      <c r="R14" s="126">
        <v>9.3236514522821512</v>
      </c>
      <c r="S14" s="126">
        <v>9.184818481848172</v>
      </c>
      <c r="T14" s="126">
        <v>9.2060606060606069</v>
      </c>
      <c r="U14" s="126">
        <v>8.7178571428571345</v>
      </c>
      <c r="V14" s="126">
        <v>6.7695035460992958</v>
      </c>
      <c r="W14" s="126">
        <v>7.7953795379537949</v>
      </c>
      <c r="X14" s="126">
        <v>8.5192982456140349</v>
      </c>
      <c r="Y14" s="126">
        <v>6.722419928825623</v>
      </c>
      <c r="Z14" s="581">
        <v>6.8308823529411757</v>
      </c>
      <c r="AA14" s="581">
        <v>6.9626865671641784</v>
      </c>
      <c r="AB14" s="581">
        <v>7.3380281690140832</v>
      </c>
      <c r="AC14" s="581">
        <v>10.446428571428566</v>
      </c>
      <c r="AD14" s="581">
        <v>9.4589552238805936</v>
      </c>
      <c r="AE14" s="581">
        <v>8.3277027027027071</v>
      </c>
    </row>
    <row r="15" spans="1:31" ht="12.75" customHeight="1">
      <c r="A15" s="124"/>
      <c r="B15" s="121" t="s">
        <v>94</v>
      </c>
      <c r="C15" s="122"/>
      <c r="D15" s="122"/>
      <c r="E15" s="121"/>
      <c r="F15" s="122"/>
      <c r="G15" s="121"/>
      <c r="H15" s="122"/>
      <c r="I15" s="121"/>
      <c r="J15" s="122"/>
      <c r="K15" s="121"/>
      <c r="L15" s="122"/>
      <c r="M15" s="121"/>
      <c r="N15" s="121"/>
      <c r="O15" s="121"/>
      <c r="P15" s="121"/>
      <c r="Q15" s="382"/>
      <c r="R15" s="383"/>
      <c r="S15" s="383"/>
      <c r="T15" s="383"/>
      <c r="U15" s="383"/>
      <c r="V15" s="383"/>
      <c r="W15" s="383"/>
      <c r="X15" s="383"/>
      <c r="Y15" s="383"/>
      <c r="Z15" s="384"/>
      <c r="AA15" s="384"/>
      <c r="AB15" s="384"/>
      <c r="AC15" s="384"/>
      <c r="AD15" s="384"/>
      <c r="AE15" s="384"/>
    </row>
    <row r="16" spans="1:31" ht="12.75" customHeight="1">
      <c r="A16" s="124"/>
      <c r="B16" s="123" t="s">
        <v>85</v>
      </c>
      <c r="C16" s="122"/>
      <c r="D16" s="582" t="s">
        <v>25</v>
      </c>
      <c r="E16" s="582" t="s">
        <v>25</v>
      </c>
      <c r="F16" s="582" t="s">
        <v>25</v>
      </c>
      <c r="G16" s="582" t="s">
        <v>25</v>
      </c>
      <c r="H16" s="582" t="s">
        <v>25</v>
      </c>
      <c r="I16" s="582" t="s">
        <v>25</v>
      </c>
      <c r="J16" s="582" t="s">
        <v>25</v>
      </c>
      <c r="K16" s="582" t="s">
        <v>25</v>
      </c>
      <c r="L16" s="582" t="s">
        <v>25</v>
      </c>
      <c r="M16" s="582" t="s">
        <v>25</v>
      </c>
      <c r="N16" s="582">
        <v>65.384615384615387</v>
      </c>
      <c r="O16" s="582">
        <v>54.098360655737707</v>
      </c>
      <c r="P16" s="582">
        <v>47.474747474747474</v>
      </c>
      <c r="Q16" s="627">
        <v>57.051282051282051</v>
      </c>
      <c r="R16" s="582" t="s">
        <v>25</v>
      </c>
      <c r="S16" s="582" t="s">
        <v>25</v>
      </c>
      <c r="T16" s="582" t="s">
        <v>25</v>
      </c>
      <c r="U16" s="582" t="s">
        <v>25</v>
      </c>
      <c r="V16" s="582" t="s">
        <v>25</v>
      </c>
      <c r="W16" s="582" t="s">
        <v>25</v>
      </c>
      <c r="X16" s="582" t="s">
        <v>25</v>
      </c>
      <c r="Y16" s="582" t="s">
        <v>25</v>
      </c>
      <c r="Z16" s="582" t="s">
        <v>25</v>
      </c>
      <c r="AA16" s="582" t="s">
        <v>25</v>
      </c>
      <c r="AB16" s="581">
        <v>73.333333333333329</v>
      </c>
      <c r="AC16" s="581">
        <v>57.142857142857139</v>
      </c>
      <c r="AD16" s="581">
        <v>52.238805970149251</v>
      </c>
      <c r="AE16" s="581">
        <v>63.917525773195869</v>
      </c>
    </row>
    <row r="17" spans="1:31" ht="12.75" customHeight="1">
      <c r="A17" s="124"/>
      <c r="B17" s="123" t="s">
        <v>86</v>
      </c>
      <c r="C17" s="122"/>
      <c r="D17" s="582" t="s">
        <v>25</v>
      </c>
      <c r="E17" s="582" t="s">
        <v>25</v>
      </c>
      <c r="F17" s="582" t="s">
        <v>25</v>
      </c>
      <c r="G17" s="582" t="s">
        <v>25</v>
      </c>
      <c r="H17" s="582" t="s">
        <v>25</v>
      </c>
      <c r="I17" s="582" t="s">
        <v>25</v>
      </c>
      <c r="J17" s="582" t="s">
        <v>25</v>
      </c>
      <c r="K17" s="582" t="s">
        <v>25</v>
      </c>
      <c r="L17" s="582" t="s">
        <v>25</v>
      </c>
      <c r="M17" s="582" t="s">
        <v>25</v>
      </c>
      <c r="N17" s="582">
        <v>26.923076923076923</v>
      </c>
      <c r="O17" s="582">
        <v>34.42622950819672</v>
      </c>
      <c r="P17" s="582">
        <v>28.28282828282828</v>
      </c>
      <c r="Q17" s="627">
        <v>29.487179487179489</v>
      </c>
      <c r="R17" s="582" t="s">
        <v>25</v>
      </c>
      <c r="S17" s="582" t="s">
        <v>25</v>
      </c>
      <c r="T17" s="582" t="s">
        <v>25</v>
      </c>
      <c r="U17" s="582" t="s">
        <v>25</v>
      </c>
      <c r="V17" s="582" t="s">
        <v>25</v>
      </c>
      <c r="W17" s="582" t="s">
        <v>25</v>
      </c>
      <c r="X17" s="582" t="s">
        <v>25</v>
      </c>
      <c r="Y17" s="582" t="s">
        <v>25</v>
      </c>
      <c r="Z17" s="582" t="s">
        <v>25</v>
      </c>
      <c r="AA17" s="582" t="s">
        <v>25</v>
      </c>
      <c r="AB17" s="581">
        <v>20</v>
      </c>
      <c r="AC17" s="581">
        <v>33.333333333333329</v>
      </c>
      <c r="AD17" s="581">
        <v>28.35820895522388</v>
      </c>
      <c r="AE17" s="581">
        <v>25.773195876288657</v>
      </c>
    </row>
    <row r="18" spans="1:31" ht="12.75" customHeight="1">
      <c r="A18" s="124"/>
      <c r="B18" s="123" t="s">
        <v>87</v>
      </c>
      <c r="C18" s="122"/>
      <c r="D18" s="582" t="s">
        <v>25</v>
      </c>
      <c r="E18" s="582" t="s">
        <v>25</v>
      </c>
      <c r="F18" s="582" t="s">
        <v>25</v>
      </c>
      <c r="G18" s="582" t="s">
        <v>25</v>
      </c>
      <c r="H18" s="582" t="s">
        <v>25</v>
      </c>
      <c r="I18" s="582" t="s">
        <v>25</v>
      </c>
      <c r="J18" s="582" t="s">
        <v>25</v>
      </c>
      <c r="K18" s="582" t="s">
        <v>25</v>
      </c>
      <c r="L18" s="582" t="s">
        <v>25</v>
      </c>
      <c r="M18" s="582" t="s">
        <v>25</v>
      </c>
      <c r="N18" s="582">
        <v>7.6923076923076925</v>
      </c>
      <c r="O18" s="582">
        <v>11.475409836065573</v>
      </c>
      <c r="P18" s="582">
        <v>24.242424242424242</v>
      </c>
      <c r="Q18" s="627">
        <v>13.461538461538462</v>
      </c>
      <c r="R18" s="582" t="s">
        <v>25</v>
      </c>
      <c r="S18" s="582" t="s">
        <v>25</v>
      </c>
      <c r="T18" s="582" t="s">
        <v>25</v>
      </c>
      <c r="U18" s="582" t="s">
        <v>25</v>
      </c>
      <c r="V18" s="582" t="s">
        <v>25</v>
      </c>
      <c r="W18" s="582" t="s">
        <v>25</v>
      </c>
      <c r="X18" s="582" t="s">
        <v>25</v>
      </c>
      <c r="Y18" s="582" t="s">
        <v>25</v>
      </c>
      <c r="Z18" s="582" t="s">
        <v>25</v>
      </c>
      <c r="AA18" s="582" t="s">
        <v>25</v>
      </c>
      <c r="AB18" s="581">
        <v>6.666666666666667</v>
      </c>
      <c r="AC18" s="581">
        <v>9.5238095238095237</v>
      </c>
      <c r="AD18" s="581">
        <v>19.402985074626866</v>
      </c>
      <c r="AE18" s="581">
        <v>10.309278350515463</v>
      </c>
    </row>
    <row r="19" spans="1:31" ht="12.75" customHeight="1">
      <c r="A19" s="124"/>
      <c r="B19" s="123" t="s">
        <v>92</v>
      </c>
      <c r="C19" s="122"/>
      <c r="D19" s="582" t="s">
        <v>25</v>
      </c>
      <c r="E19" s="582" t="s">
        <v>25</v>
      </c>
      <c r="F19" s="582" t="s">
        <v>25</v>
      </c>
      <c r="G19" s="582" t="s">
        <v>25</v>
      </c>
      <c r="H19" s="582" t="s">
        <v>25</v>
      </c>
      <c r="I19" s="582" t="s">
        <v>25</v>
      </c>
      <c r="J19" s="582" t="s">
        <v>25</v>
      </c>
      <c r="K19" s="582" t="s">
        <v>25</v>
      </c>
      <c r="L19" s="582" t="s">
        <v>25</v>
      </c>
      <c r="M19" s="582" t="s">
        <v>25</v>
      </c>
      <c r="N19" s="582">
        <v>13.471502590673575</v>
      </c>
      <c r="O19" s="582">
        <v>18.711656441717793</v>
      </c>
      <c r="P19" s="582">
        <v>26.470588235294116</v>
      </c>
      <c r="Q19" s="627">
        <v>35.13513513513513</v>
      </c>
      <c r="R19" s="582" t="s">
        <v>25</v>
      </c>
      <c r="S19" s="582" t="s">
        <v>25</v>
      </c>
      <c r="T19" s="582" t="s">
        <v>25</v>
      </c>
      <c r="U19" s="582" t="s">
        <v>25</v>
      </c>
      <c r="V19" s="582" t="s">
        <v>25</v>
      </c>
      <c r="W19" s="582" t="s">
        <v>25</v>
      </c>
      <c r="X19" s="582" t="s">
        <v>25</v>
      </c>
      <c r="Y19" s="582" t="s">
        <v>25</v>
      </c>
      <c r="Z19" s="582" t="s">
        <v>25</v>
      </c>
      <c r="AA19" s="582" t="s">
        <v>25</v>
      </c>
      <c r="AB19" s="581">
        <v>10.56338028169014</v>
      </c>
      <c r="AC19" s="581">
        <v>18.75</v>
      </c>
      <c r="AD19" s="581">
        <v>25</v>
      </c>
      <c r="AE19" s="581">
        <v>32.770270270270274</v>
      </c>
    </row>
    <row r="20" spans="1:31" ht="12.75" customHeight="1">
      <c r="A20" s="124"/>
      <c r="B20" s="121" t="s">
        <v>73</v>
      </c>
      <c r="C20" s="124"/>
      <c r="D20" s="126">
        <v>12.269938650306749</v>
      </c>
      <c r="E20" s="126">
        <v>9.0185676392572951</v>
      </c>
      <c r="F20" s="126">
        <v>10.574712643678161</v>
      </c>
      <c r="G20" s="126">
        <v>11.71875</v>
      </c>
      <c r="H20" s="126">
        <v>10.9375</v>
      </c>
      <c r="I20" s="126">
        <v>9.330143540669857</v>
      </c>
      <c r="J20" s="126">
        <v>12.658227848101266</v>
      </c>
      <c r="K20" s="126">
        <v>10.64935064935065</v>
      </c>
      <c r="L20" s="126">
        <v>15.469613259668508</v>
      </c>
      <c r="M20" s="126">
        <v>12.571428571428571</v>
      </c>
      <c r="N20" s="126">
        <v>9.8445595854922274</v>
      </c>
      <c r="O20" s="126">
        <v>18.098159509202453</v>
      </c>
      <c r="P20" s="126">
        <v>17.379679144385026</v>
      </c>
      <c r="Q20" s="580">
        <v>11.936936936936938</v>
      </c>
      <c r="R20" s="126">
        <v>9.5435684647302903</v>
      </c>
      <c r="S20" s="126">
        <v>7.2607260726072607</v>
      </c>
      <c r="T20" s="126">
        <v>7.5757575757575761</v>
      </c>
      <c r="U20" s="126">
        <v>8.2142857142857135</v>
      </c>
      <c r="V20" s="126">
        <v>9.9290780141843964</v>
      </c>
      <c r="W20" s="126">
        <v>5.6105610561056105</v>
      </c>
      <c r="X20" s="126">
        <v>9.473684210526315</v>
      </c>
      <c r="Y20" s="126">
        <v>8.5409252669039137</v>
      </c>
      <c r="Z20" s="581">
        <v>11.764705882352942</v>
      </c>
      <c r="AA20" s="581">
        <v>11.194029850746269</v>
      </c>
      <c r="AB20" s="581">
        <v>8.4507042253521121</v>
      </c>
      <c r="AC20" s="581">
        <v>12.946428571428573</v>
      </c>
      <c r="AD20" s="581">
        <v>13.059701492537313</v>
      </c>
      <c r="AE20" s="581">
        <v>7.4324324324324325</v>
      </c>
    </row>
    <row r="21" spans="1:31" ht="12.75" customHeight="1">
      <c r="A21" s="124"/>
      <c r="B21" s="329" t="s">
        <v>74</v>
      </c>
      <c r="C21" s="538"/>
      <c r="D21" s="583">
        <v>11.963190184049079</v>
      </c>
      <c r="E21" s="583">
        <v>8.7533156498673748</v>
      </c>
      <c r="F21" s="583">
        <v>10.114942528735632</v>
      </c>
      <c r="G21" s="583">
        <v>11.458333333333334</v>
      </c>
      <c r="H21" s="126">
        <v>10.9375</v>
      </c>
      <c r="I21" s="126">
        <v>9.330143540669857</v>
      </c>
      <c r="J21" s="126">
        <v>12.405063291139241</v>
      </c>
      <c r="K21" s="583">
        <v>10.64935064935065</v>
      </c>
      <c r="L21" s="126">
        <v>15.469613259668508</v>
      </c>
      <c r="M21" s="126">
        <v>12.571428571428571</v>
      </c>
      <c r="N21" s="126">
        <v>9.3264248704663206</v>
      </c>
      <c r="O21" s="126">
        <v>15.950920245398773</v>
      </c>
      <c r="P21" s="126">
        <v>15.508021390374333</v>
      </c>
      <c r="Q21" s="580">
        <v>10.810810810810811</v>
      </c>
      <c r="R21" s="126">
        <v>9.1286307053941904</v>
      </c>
      <c r="S21" s="126">
        <v>6.9306930693069306</v>
      </c>
      <c r="T21" s="126">
        <v>6.9696969696969697</v>
      </c>
      <c r="U21" s="126">
        <v>7.8571428571428568</v>
      </c>
      <c r="V21" s="126">
        <v>9.9290780141843964</v>
      </c>
      <c r="W21" s="126">
        <v>5.6105610561056105</v>
      </c>
      <c r="X21" s="126">
        <v>9.1228070175438596</v>
      </c>
      <c r="Y21" s="126">
        <v>8.5409252669039137</v>
      </c>
      <c r="Z21" s="583">
        <v>11.764705882352942</v>
      </c>
      <c r="AA21" s="583">
        <v>11.194029850746269</v>
      </c>
      <c r="AB21" s="583">
        <v>8.4507042253521121</v>
      </c>
      <c r="AC21" s="583">
        <v>12.053571428571429</v>
      </c>
      <c r="AD21" s="583">
        <v>11.940298507462686</v>
      </c>
      <c r="AE21" s="583">
        <v>7.0945945945945947</v>
      </c>
    </row>
    <row r="22" spans="1:31" ht="12.75" customHeight="1">
      <c r="A22" s="124"/>
      <c r="B22" s="484" t="s">
        <v>24</v>
      </c>
      <c r="C22" s="542"/>
      <c r="D22" s="585">
        <v>76.380368098159508</v>
      </c>
      <c r="E22" s="585">
        <v>73.740053050397876</v>
      </c>
      <c r="F22" s="585">
        <v>76.091954022988503</v>
      </c>
      <c r="G22" s="585">
        <v>78.385416666666671</v>
      </c>
      <c r="H22" s="585">
        <v>80.46875</v>
      </c>
      <c r="I22" s="585">
        <v>80.143540669856463</v>
      </c>
      <c r="J22" s="585">
        <v>78.987341772151893</v>
      </c>
      <c r="K22" s="126">
        <v>78.961038961038966</v>
      </c>
      <c r="L22" s="585">
        <v>61.325966850828728</v>
      </c>
      <c r="M22" s="585">
        <v>61.714285714285715</v>
      </c>
      <c r="N22" s="585">
        <v>62.694300518134717</v>
      </c>
      <c r="O22" s="585">
        <v>61.363636363636367</v>
      </c>
      <c r="P22" s="585">
        <v>72.106824925816028</v>
      </c>
      <c r="Q22" s="586">
        <v>69.004524886877832</v>
      </c>
      <c r="R22" s="585">
        <v>73.443983402489621</v>
      </c>
      <c r="S22" s="585">
        <v>73.597359735973598</v>
      </c>
      <c r="T22" s="585">
        <v>72.727272727272734</v>
      </c>
      <c r="U22" s="585">
        <v>75.357142857142861</v>
      </c>
      <c r="V22" s="585">
        <v>75.531914893617028</v>
      </c>
      <c r="W22" s="585">
        <v>76.567656765676574</v>
      </c>
      <c r="X22" s="585">
        <v>77.192982456140356</v>
      </c>
      <c r="Y22" s="585">
        <v>75.444839857651246</v>
      </c>
      <c r="Z22" s="581">
        <v>55.147058823529413</v>
      </c>
      <c r="AA22" s="581">
        <v>58.208955223880594</v>
      </c>
      <c r="AB22" s="581">
        <v>57.74647887323944</v>
      </c>
      <c r="AC22" s="581">
        <v>58.767772511848335</v>
      </c>
      <c r="AD22" s="581">
        <v>69.008264462809919</v>
      </c>
      <c r="AE22" s="581">
        <v>64.745762711864401</v>
      </c>
    </row>
    <row r="23" spans="1:31" ht="12.75" customHeight="1">
      <c r="A23" s="124"/>
      <c r="B23" s="121" t="s">
        <v>7</v>
      </c>
      <c r="C23" s="124"/>
      <c r="D23" s="126">
        <v>34.969325153374236</v>
      </c>
      <c r="E23" s="126">
        <v>37.665782493368702</v>
      </c>
      <c r="F23" s="126">
        <v>32.183908045977013</v>
      </c>
      <c r="G23" s="126">
        <v>28.385416666666668</v>
      </c>
      <c r="H23" s="126">
        <v>28.645833333333332</v>
      </c>
      <c r="I23" s="126">
        <v>26.794258373205743</v>
      </c>
      <c r="J23" s="126">
        <v>26.582278481012658</v>
      </c>
      <c r="K23" s="126">
        <v>23.376623376623378</v>
      </c>
      <c r="L23" s="126">
        <v>23.756906077348066</v>
      </c>
      <c r="M23" s="126">
        <v>20.571428571428573</v>
      </c>
      <c r="N23" s="126">
        <v>19.17098445595855</v>
      </c>
      <c r="O23" s="126">
        <v>21.753246753246753</v>
      </c>
      <c r="P23" s="126">
        <v>21.068249258160236</v>
      </c>
      <c r="Q23" s="580">
        <v>24.20814479638009</v>
      </c>
      <c r="R23" s="126">
        <v>40.663900414937757</v>
      </c>
      <c r="S23" s="126">
        <v>40.264026402640262</v>
      </c>
      <c r="T23" s="126">
        <v>36.060606060606062</v>
      </c>
      <c r="U23" s="126">
        <v>34.285714285714285</v>
      </c>
      <c r="V23" s="126">
        <v>32.624113475177303</v>
      </c>
      <c r="W23" s="126">
        <v>32.343234323432341</v>
      </c>
      <c r="X23" s="126">
        <v>34.035087719298247</v>
      </c>
      <c r="Y23" s="126">
        <v>24.911032028469752</v>
      </c>
      <c r="Z23" s="581">
        <v>27.205882352941178</v>
      </c>
      <c r="AA23" s="581">
        <v>23.134328358208954</v>
      </c>
      <c r="AB23" s="581">
        <v>23.943661971830984</v>
      </c>
      <c r="AC23" s="581">
        <v>28.436018957345972</v>
      </c>
      <c r="AD23" s="581">
        <v>25.619834710743799</v>
      </c>
      <c r="AE23" s="581">
        <v>30.847457627118647</v>
      </c>
    </row>
    <row r="24" spans="1:31" ht="12.75" customHeight="1">
      <c r="A24" s="124"/>
      <c r="B24" s="121" t="s">
        <v>8</v>
      </c>
      <c r="C24" s="124"/>
      <c r="D24" s="126">
        <v>21.472392638036808</v>
      </c>
      <c r="E24" s="126">
        <v>33.156498673740053</v>
      </c>
      <c r="F24" s="126">
        <v>42.298850574712645</v>
      </c>
      <c r="G24" s="126">
        <v>45.833333333333336</v>
      </c>
      <c r="H24" s="126">
        <v>42.96875</v>
      </c>
      <c r="I24" s="126">
        <v>40.430622009569376</v>
      </c>
      <c r="J24" s="126">
        <v>47.088607594936711</v>
      </c>
      <c r="K24" s="126">
        <v>44.415584415584412</v>
      </c>
      <c r="L24" s="126">
        <v>17.679558011049725</v>
      </c>
      <c r="M24" s="126">
        <v>23.428571428571427</v>
      </c>
      <c r="N24" s="126">
        <v>16.062176165803109</v>
      </c>
      <c r="O24" s="126">
        <v>14.61038961038961</v>
      </c>
      <c r="P24" s="126">
        <v>14.540059347181009</v>
      </c>
      <c r="Q24" s="580">
        <v>9.0497737556561084</v>
      </c>
      <c r="R24" s="126">
        <v>26.970954356846473</v>
      </c>
      <c r="S24" s="126">
        <v>35.973597359735976</v>
      </c>
      <c r="T24" s="126">
        <v>47.272727272727273</v>
      </c>
      <c r="U24" s="126">
        <v>50</v>
      </c>
      <c r="V24" s="126">
        <v>45.744680851063826</v>
      </c>
      <c r="W24" s="126">
        <v>43.234323432343231</v>
      </c>
      <c r="X24" s="126">
        <v>53.684210526315788</v>
      </c>
      <c r="Y24" s="126">
        <v>47.330960854092524</v>
      </c>
      <c r="Z24" s="581">
        <v>27.205882352941178</v>
      </c>
      <c r="AA24" s="581">
        <v>23.134328358208954</v>
      </c>
      <c r="AB24" s="581">
        <v>23.943661971830984</v>
      </c>
      <c r="AC24" s="581">
        <v>17.535545023696685</v>
      </c>
      <c r="AD24" s="581">
        <v>15.289256198347106</v>
      </c>
      <c r="AE24" s="581">
        <v>10.16949152542373</v>
      </c>
    </row>
    <row r="25" spans="1:31" ht="12.75" customHeight="1">
      <c r="A25" s="124"/>
      <c r="B25" s="329" t="s">
        <v>9</v>
      </c>
      <c r="C25" s="538"/>
      <c r="D25" s="583">
        <v>47.852760736196316</v>
      </c>
      <c r="E25" s="583">
        <v>41.114058355437663</v>
      </c>
      <c r="F25" s="583">
        <v>42.758620689655174</v>
      </c>
      <c r="G25" s="583">
        <v>42.708333333333336</v>
      </c>
      <c r="H25" s="583">
        <v>39.0625</v>
      </c>
      <c r="I25" s="583">
        <v>35.885167464114829</v>
      </c>
      <c r="J25" s="583">
        <v>33.417721518987342</v>
      </c>
      <c r="K25" s="583">
        <v>28.051948051948052</v>
      </c>
      <c r="L25" s="583">
        <v>19.601328903654487</v>
      </c>
      <c r="M25" s="583">
        <v>18.707482993197281</v>
      </c>
      <c r="N25" s="583">
        <v>21.359223300970871</v>
      </c>
      <c r="O25" s="583">
        <v>12.012987012987013</v>
      </c>
      <c r="P25" s="583">
        <v>14.836795252225517</v>
      </c>
      <c r="Q25" s="584">
        <v>20.361990950226243</v>
      </c>
      <c r="R25" s="583">
        <v>47.717842323651453</v>
      </c>
      <c r="S25" s="583">
        <v>38.943894389438945</v>
      </c>
      <c r="T25" s="583">
        <v>41.81818181818182</v>
      </c>
      <c r="U25" s="583">
        <v>40.714285714285715</v>
      </c>
      <c r="V25" s="583">
        <v>38.652482269503544</v>
      </c>
      <c r="W25" s="583">
        <v>39.273927392739274</v>
      </c>
      <c r="X25" s="583">
        <v>35.087719298245617</v>
      </c>
      <c r="Y25" s="583">
        <v>28.469750889679716</v>
      </c>
      <c r="Z25" s="583">
        <v>19.36936936936937</v>
      </c>
      <c r="AA25" s="583">
        <v>21.559633027522938</v>
      </c>
      <c r="AB25" s="583">
        <v>19.469026548672566</v>
      </c>
      <c r="AC25" s="583">
        <v>12.796208530805686</v>
      </c>
      <c r="AD25" s="583">
        <v>16.528925619834713</v>
      </c>
      <c r="AE25" s="583">
        <v>23.389830508474578</v>
      </c>
    </row>
    <row r="26" spans="1:31" ht="12.75" customHeight="1">
      <c r="A26" s="124"/>
      <c r="B26" s="484" t="s">
        <v>68</v>
      </c>
      <c r="C26" s="124"/>
      <c r="D26" s="126">
        <v>3.9877300613496933</v>
      </c>
      <c r="E26" s="126">
        <v>5.0397877984084882</v>
      </c>
      <c r="F26" s="126">
        <v>9.8850574712643677</v>
      </c>
      <c r="G26" s="126">
        <v>11.458333333333334</v>
      </c>
      <c r="H26" s="126">
        <v>6.770833333333333</v>
      </c>
      <c r="I26" s="126">
        <v>10.287081339712918</v>
      </c>
      <c r="J26" s="126">
        <v>11.139240506329115</v>
      </c>
      <c r="K26" s="126">
        <v>9.6103896103896105</v>
      </c>
      <c r="L26" s="126">
        <v>8.8397790055248624</v>
      </c>
      <c r="M26" s="126">
        <v>10.285714285714286</v>
      </c>
      <c r="N26" s="126">
        <v>6.7357512953367875</v>
      </c>
      <c r="O26" s="126">
        <v>7.4675324675324672</v>
      </c>
      <c r="P26" s="126">
        <v>9.4955489614243334</v>
      </c>
      <c r="Q26" s="580">
        <v>11.76470588235294</v>
      </c>
      <c r="R26" s="126">
        <v>3.3195020746887969</v>
      </c>
      <c r="S26" s="126">
        <v>6.2706270627062706</v>
      </c>
      <c r="T26" s="126">
        <v>10.606060606060606</v>
      </c>
      <c r="U26" s="126">
        <v>11.428571428571429</v>
      </c>
      <c r="V26" s="126">
        <v>7.0921985815602833</v>
      </c>
      <c r="W26" s="126">
        <v>9.5709570957095718</v>
      </c>
      <c r="X26" s="126">
        <v>9.8245614035087723</v>
      </c>
      <c r="Y26" s="126">
        <v>9.9644128113879002</v>
      </c>
      <c r="Z26" s="581">
        <v>7.3529411764705879</v>
      </c>
      <c r="AA26" s="581">
        <v>8.2089552238805972</v>
      </c>
      <c r="AB26" s="581">
        <v>6.3380281690140849</v>
      </c>
      <c r="AC26" s="581">
        <v>7.109004739336493</v>
      </c>
      <c r="AD26" s="581">
        <v>7.8512396694214877</v>
      </c>
      <c r="AE26" s="581">
        <v>10.847457627118644</v>
      </c>
    </row>
    <row r="27" spans="1:31" ht="12.75" customHeight="1">
      <c r="A27" s="124"/>
      <c r="B27" s="110" t="s">
        <v>29</v>
      </c>
      <c r="C27" s="124"/>
      <c r="D27" s="126">
        <v>0.30674846625766872</v>
      </c>
      <c r="E27" s="126">
        <v>0</v>
      </c>
      <c r="F27" s="126">
        <v>2.9885057471264367</v>
      </c>
      <c r="G27" s="126">
        <v>7.03125</v>
      </c>
      <c r="H27" s="126">
        <v>5.989583333333333</v>
      </c>
      <c r="I27" s="126">
        <v>6.2200956937799043</v>
      </c>
      <c r="J27" s="126">
        <v>8.1012658227848107</v>
      </c>
      <c r="K27" s="126">
        <v>8.8311688311688314</v>
      </c>
      <c r="L27" s="126">
        <v>4.4198895027624312</v>
      </c>
      <c r="M27" s="126">
        <v>5.1428571428571432</v>
      </c>
      <c r="N27" s="126">
        <v>6.7357512953367875</v>
      </c>
      <c r="O27" s="126">
        <v>10.38961038961039</v>
      </c>
      <c r="P27" s="126">
        <v>11.869436201780417</v>
      </c>
      <c r="Q27" s="580">
        <v>4.2986425339366514</v>
      </c>
      <c r="R27" s="126">
        <v>0.41493775933609961</v>
      </c>
      <c r="S27" s="126">
        <v>0</v>
      </c>
      <c r="T27" s="126">
        <v>3.6363636363636362</v>
      </c>
      <c r="U27" s="126">
        <v>6.0714285714285712</v>
      </c>
      <c r="V27" s="126">
        <v>6.3829787234042552</v>
      </c>
      <c r="W27" s="126">
        <v>6.9306930693069306</v>
      </c>
      <c r="X27" s="126">
        <v>9.473684210526315</v>
      </c>
      <c r="Y27" s="126">
        <v>8.5409252669039137</v>
      </c>
      <c r="Z27" s="581">
        <v>5.882352941176471</v>
      </c>
      <c r="AA27" s="581">
        <v>5.9701492537313436</v>
      </c>
      <c r="AB27" s="581">
        <v>7.746478873239437</v>
      </c>
      <c r="AC27" s="581">
        <v>11.848341232227488</v>
      </c>
      <c r="AD27" s="581">
        <v>12.809917355371899</v>
      </c>
      <c r="AE27" s="581">
        <v>3.7288135593220342</v>
      </c>
    </row>
    <row r="28" spans="1:31" ht="12.75" customHeight="1">
      <c r="A28" s="124"/>
      <c r="B28" s="122" t="s">
        <v>101</v>
      </c>
      <c r="C28" s="538"/>
      <c r="D28" s="583">
        <v>3.9877300613496933</v>
      </c>
      <c r="E28" s="583">
        <v>5.0397877984084882</v>
      </c>
      <c r="F28" s="583">
        <v>10.804597701149426</v>
      </c>
      <c r="G28" s="583">
        <v>14.0625</v>
      </c>
      <c r="H28" s="583">
        <v>10.15625</v>
      </c>
      <c r="I28" s="583">
        <v>12.440191387559809</v>
      </c>
      <c r="J28" s="583">
        <v>14.936708860759493</v>
      </c>
      <c r="K28" s="583">
        <v>15.064935064935066</v>
      </c>
      <c r="L28" s="583">
        <v>12.154696132596685</v>
      </c>
      <c r="M28" s="583">
        <v>14.285714285714286</v>
      </c>
      <c r="N28" s="583">
        <v>12.435233160621761</v>
      </c>
      <c r="O28" s="583">
        <v>18.506493506493506</v>
      </c>
      <c r="P28" s="583">
        <v>25.222551928783382</v>
      </c>
      <c r="Q28" s="584">
        <v>23.303167420814479</v>
      </c>
      <c r="R28" s="583">
        <v>3.3195020746887969</v>
      </c>
      <c r="S28" s="583">
        <v>6.2706270627062706</v>
      </c>
      <c r="T28" s="583">
        <v>11.818181818181818</v>
      </c>
      <c r="U28" s="583">
        <v>13.214285714285714</v>
      </c>
      <c r="V28" s="583">
        <v>10.638297872340425</v>
      </c>
      <c r="W28" s="583">
        <v>12.211221122112212</v>
      </c>
      <c r="X28" s="583">
        <v>14.385964912280702</v>
      </c>
      <c r="Y28" s="583">
        <v>14.946619217081851</v>
      </c>
      <c r="Z28" s="583">
        <v>11.764705882352942</v>
      </c>
      <c r="AA28" s="583">
        <v>12.686567164179104</v>
      </c>
      <c r="AB28" s="583">
        <v>13.380281690140846</v>
      </c>
      <c r="AC28" s="583">
        <v>18.48341232227488</v>
      </c>
      <c r="AD28" s="583">
        <v>23.966942148760332</v>
      </c>
      <c r="AE28" s="583">
        <v>22.033898305084744</v>
      </c>
    </row>
    <row r="29" spans="1:31" ht="12.75" customHeight="1">
      <c r="A29" s="124"/>
      <c r="B29" s="543" t="s">
        <v>31</v>
      </c>
      <c r="C29" s="124"/>
      <c r="D29" s="126">
        <v>0.61349693251533743</v>
      </c>
      <c r="E29" s="126">
        <v>0.26525198938992045</v>
      </c>
      <c r="F29" s="126">
        <v>0.68965517241379315</v>
      </c>
      <c r="G29" s="126">
        <v>0</v>
      </c>
      <c r="H29" s="126">
        <v>0.52083333333333337</v>
      </c>
      <c r="I29" s="126">
        <v>0.23923444976076555</v>
      </c>
      <c r="J29" s="126">
        <v>0.25316455696202533</v>
      </c>
      <c r="K29" s="126">
        <v>0.51948051948051943</v>
      </c>
      <c r="L29" s="126">
        <v>0</v>
      </c>
      <c r="M29" s="126">
        <v>0</v>
      </c>
      <c r="N29" s="126">
        <v>0</v>
      </c>
      <c r="O29" s="126">
        <v>1.2987012987012987</v>
      </c>
      <c r="P29" s="126">
        <v>1.4836795252225521</v>
      </c>
      <c r="Q29" s="580">
        <v>0.45248868778280549</v>
      </c>
      <c r="R29" s="126">
        <v>0.41493775933609961</v>
      </c>
      <c r="S29" s="126">
        <v>0.33003300330033003</v>
      </c>
      <c r="T29" s="126">
        <v>0.30303030303030304</v>
      </c>
      <c r="U29" s="126">
        <v>0</v>
      </c>
      <c r="V29" s="126">
        <v>0.3546099290780142</v>
      </c>
      <c r="W29" s="126">
        <v>0.33003300330033003</v>
      </c>
      <c r="X29" s="126">
        <v>0.35087719298245612</v>
      </c>
      <c r="Y29" s="126">
        <v>0.71174377224199292</v>
      </c>
      <c r="Z29" s="581">
        <v>0</v>
      </c>
      <c r="AA29" s="581">
        <v>0</v>
      </c>
      <c r="AB29" s="581">
        <v>0</v>
      </c>
      <c r="AC29" s="581">
        <v>1.4218009478672986</v>
      </c>
      <c r="AD29" s="581">
        <v>1.6528925619834711</v>
      </c>
      <c r="AE29" s="581">
        <v>0.67796610169491522</v>
      </c>
    </row>
    <row r="30" spans="1:31">
      <c r="A30" s="124"/>
      <c r="B30" s="110" t="s">
        <v>93</v>
      </c>
      <c r="C30" s="124"/>
      <c r="D30" s="582" t="s">
        <v>25</v>
      </c>
      <c r="E30" s="582" t="s">
        <v>25</v>
      </c>
      <c r="F30" s="582" t="s">
        <v>25</v>
      </c>
      <c r="G30" s="582" t="s">
        <v>25</v>
      </c>
      <c r="H30" s="582" t="s">
        <v>25</v>
      </c>
      <c r="I30" s="582" t="s">
        <v>25</v>
      </c>
      <c r="J30" s="582" t="s">
        <v>25</v>
      </c>
      <c r="K30" s="582" t="s">
        <v>25</v>
      </c>
      <c r="L30" s="126">
        <v>2.7624309392265194</v>
      </c>
      <c r="M30" s="126">
        <v>6.8571428571428568</v>
      </c>
      <c r="N30" s="126">
        <v>3.1088082901554404</v>
      </c>
      <c r="O30" s="126">
        <v>3.8961038961038961</v>
      </c>
      <c r="P30" s="126">
        <v>6.5281899109792292</v>
      </c>
      <c r="Q30" s="580">
        <v>11.76470588235294</v>
      </c>
      <c r="R30" s="582" t="s">
        <v>25</v>
      </c>
      <c r="S30" s="582" t="s">
        <v>25</v>
      </c>
      <c r="T30" s="582" t="s">
        <v>25</v>
      </c>
      <c r="U30" s="582" t="s">
        <v>25</v>
      </c>
      <c r="V30" s="582" t="s">
        <v>25</v>
      </c>
      <c r="W30" s="582" t="s">
        <v>25</v>
      </c>
      <c r="X30" s="582" t="s">
        <v>25</v>
      </c>
      <c r="Y30" s="582" t="s">
        <v>25</v>
      </c>
      <c r="Z30" s="581">
        <v>2.2058823529411766</v>
      </c>
      <c r="AA30" s="581">
        <v>6.7164179104477615</v>
      </c>
      <c r="AB30" s="581">
        <v>3.5211267605633805</v>
      </c>
      <c r="AC30" s="581">
        <v>2.8436018957345972</v>
      </c>
      <c r="AD30" s="581">
        <v>5.785123966942149</v>
      </c>
      <c r="AE30" s="581">
        <v>12.203389830508476</v>
      </c>
    </row>
    <row r="31" spans="1:31">
      <c r="A31" s="124"/>
      <c r="B31" s="121" t="s">
        <v>4</v>
      </c>
      <c r="C31" s="124"/>
      <c r="D31" s="126">
        <v>7.0552147239263805</v>
      </c>
      <c r="E31" s="126">
        <v>11.140583554376658</v>
      </c>
      <c r="F31" s="126">
        <v>15.632183908045977</v>
      </c>
      <c r="G31" s="126">
        <v>16.927083333333332</v>
      </c>
      <c r="H31" s="126">
        <v>15.104166666666666</v>
      </c>
      <c r="I31" s="126">
        <v>18.660287081339714</v>
      </c>
      <c r="J31" s="126">
        <v>18.481012658227847</v>
      </c>
      <c r="K31" s="126">
        <v>19.740259740259742</v>
      </c>
      <c r="L31" s="126">
        <v>16.574585635359117</v>
      </c>
      <c r="M31" s="126">
        <v>16</v>
      </c>
      <c r="N31" s="126">
        <v>14.507772020725389</v>
      </c>
      <c r="O31" s="126">
        <v>16.233766233766232</v>
      </c>
      <c r="P31" s="126">
        <v>20.771513353115729</v>
      </c>
      <c r="Q31" s="580">
        <v>16.515837104072396</v>
      </c>
      <c r="R31" s="126">
        <v>8.7136929460580905</v>
      </c>
      <c r="S31" s="126">
        <v>13.201320132013201</v>
      </c>
      <c r="T31" s="126">
        <v>18.484848484848484</v>
      </c>
      <c r="U31" s="126">
        <v>18.214285714285715</v>
      </c>
      <c r="V31" s="126">
        <v>18.439716312056738</v>
      </c>
      <c r="W31" s="126">
        <v>23.432343234323433</v>
      </c>
      <c r="X31" s="126">
        <v>22.105263157894736</v>
      </c>
      <c r="Y31" s="126">
        <v>23.131672597864767</v>
      </c>
      <c r="Z31" s="126">
        <v>19.117647058823529</v>
      </c>
      <c r="AA31" s="126">
        <v>17.910447761194028</v>
      </c>
      <c r="AB31" s="126">
        <v>16.197183098591548</v>
      </c>
      <c r="AC31" s="126">
        <v>18.957345971563981</v>
      </c>
      <c r="AD31" s="126">
        <v>23.966942148760332</v>
      </c>
      <c r="AE31" s="126">
        <v>20</v>
      </c>
    </row>
    <row r="32" spans="1:31">
      <c r="A32" s="124"/>
      <c r="B32" s="528" t="s">
        <v>32</v>
      </c>
      <c r="C32" s="124"/>
      <c r="D32" s="126">
        <v>11.656441717791411</v>
      </c>
      <c r="E32" s="126">
        <v>16.445623342175065</v>
      </c>
      <c r="F32" s="126">
        <v>25.287356321839081</v>
      </c>
      <c r="G32" s="126">
        <v>27.864583333333332</v>
      </c>
      <c r="H32" s="126">
        <v>22.135416666666668</v>
      </c>
      <c r="I32" s="126">
        <v>28.4688995215311</v>
      </c>
      <c r="J32" s="126">
        <v>30.88607594936709</v>
      </c>
      <c r="K32" s="583">
        <v>31.428571428571427</v>
      </c>
      <c r="L32" s="126">
        <v>28.729281767955801</v>
      </c>
      <c r="M32" s="126">
        <v>33.142857142857146</v>
      </c>
      <c r="N32" s="126">
        <v>29.015544041450777</v>
      </c>
      <c r="O32" s="126">
        <v>31.168831168831169</v>
      </c>
      <c r="P32" s="126">
        <v>42.136498516320472</v>
      </c>
      <c r="Q32" s="580">
        <v>37.556561085972852</v>
      </c>
      <c r="R32" s="126">
        <v>12.448132780082988</v>
      </c>
      <c r="S32" s="126">
        <v>19.801980198019802</v>
      </c>
      <c r="T32" s="126">
        <v>28.181818181818183</v>
      </c>
      <c r="U32" s="126">
        <v>28.214285714285715</v>
      </c>
      <c r="V32" s="126">
        <v>24.822695035460992</v>
      </c>
      <c r="W32" s="126">
        <v>32.67326732673267</v>
      </c>
      <c r="X32" s="126">
        <v>33.333333333333336</v>
      </c>
      <c r="Y32" s="126">
        <v>34.519572953736656</v>
      </c>
      <c r="Z32" s="583">
        <v>30.882352941176471</v>
      </c>
      <c r="AA32" s="583">
        <v>35.07462686567164</v>
      </c>
      <c r="AB32" s="583">
        <v>32.394366197183096</v>
      </c>
      <c r="AC32" s="583">
        <v>33.175355450236964</v>
      </c>
      <c r="AD32" s="583">
        <v>42.97520661157025</v>
      </c>
      <c r="AE32" s="583">
        <v>39.322033898305087</v>
      </c>
    </row>
    <row r="33" spans="2:32" ht="13.5">
      <c r="B33" s="484" t="s">
        <v>79</v>
      </c>
      <c r="C33" s="542"/>
      <c r="D33" s="585">
        <v>10.48951048951049</v>
      </c>
      <c r="E33" s="585">
        <v>6.9970845481049562</v>
      </c>
      <c r="F33" s="585">
        <v>6.6838046272493576</v>
      </c>
      <c r="G33" s="585">
        <v>8.8495575221238933</v>
      </c>
      <c r="H33" s="585">
        <v>9.064327485380117</v>
      </c>
      <c r="I33" s="585">
        <v>7.1240105540897094</v>
      </c>
      <c r="J33" s="585">
        <v>11.884057971014492</v>
      </c>
      <c r="K33" s="126">
        <v>8.4302325581395348</v>
      </c>
      <c r="L33" s="585">
        <v>9.3922651933701662</v>
      </c>
      <c r="M33" s="585">
        <v>12.571428571428571</v>
      </c>
      <c r="N33" s="585">
        <v>12.435233160621761</v>
      </c>
      <c r="O33" s="585">
        <v>11.952191235059761</v>
      </c>
      <c r="P33" s="585">
        <v>7.664233576642336</v>
      </c>
      <c r="Q33" s="586">
        <v>12.820512820512819</v>
      </c>
      <c r="R33" s="585">
        <v>9.1743119266055047</v>
      </c>
      <c r="S33" s="585">
        <v>6.0498220640569391</v>
      </c>
      <c r="T33" s="585">
        <v>8.1967213114754092</v>
      </c>
      <c r="U33" s="585">
        <v>8.1712062256809332</v>
      </c>
      <c r="V33" s="585">
        <v>7.4803149606299213</v>
      </c>
      <c r="W33" s="585">
        <v>6.6433566433566433</v>
      </c>
      <c r="X33" s="585">
        <v>13.178294573643411</v>
      </c>
      <c r="Y33" s="585">
        <v>8.5603112840466924</v>
      </c>
      <c r="Z33" s="581">
        <v>8.8235294117647065</v>
      </c>
      <c r="AA33" s="581">
        <v>11.194029850746269</v>
      </c>
      <c r="AB33" s="581">
        <v>13.380281690140846</v>
      </c>
      <c r="AC33" s="581">
        <v>10.382513661202186</v>
      </c>
      <c r="AD33" s="581">
        <v>8.2125603864734309</v>
      </c>
      <c r="AE33" s="581">
        <v>12.454212454212454</v>
      </c>
      <c r="AF33" s="251"/>
    </row>
    <row r="34" spans="2:32" ht="13.5">
      <c r="B34" s="329" t="s">
        <v>80</v>
      </c>
      <c r="C34" s="538"/>
      <c r="D34" s="583">
        <v>3.4965034965034967</v>
      </c>
      <c r="E34" s="583">
        <v>0.58309037900874638</v>
      </c>
      <c r="F34" s="583">
        <v>2.3136246786632393</v>
      </c>
      <c r="G34" s="583">
        <v>1.4749262536873156</v>
      </c>
      <c r="H34" s="583">
        <v>3.2163742690058479</v>
      </c>
      <c r="I34" s="583">
        <v>1.5831134564643798</v>
      </c>
      <c r="J34" s="583">
        <v>2.318840579710145</v>
      </c>
      <c r="K34" s="583">
        <v>2.0348837209302326</v>
      </c>
      <c r="L34" s="583">
        <v>2.2099447513812156</v>
      </c>
      <c r="M34" s="583">
        <v>2.2857142857142856</v>
      </c>
      <c r="N34" s="583">
        <v>2.5906735751295336</v>
      </c>
      <c r="O34" s="583">
        <v>0.39840637450199201</v>
      </c>
      <c r="P34" s="583">
        <v>1.4598540145985401</v>
      </c>
      <c r="Q34" s="584">
        <v>4.1025641025641022</v>
      </c>
      <c r="R34" s="583">
        <v>3.669724770642202</v>
      </c>
      <c r="S34" s="583">
        <v>0.71174377224199292</v>
      </c>
      <c r="T34" s="583">
        <v>2.9508196721311477</v>
      </c>
      <c r="U34" s="583">
        <v>1.9455252918287937</v>
      </c>
      <c r="V34" s="583">
        <v>4.3307086614173231</v>
      </c>
      <c r="W34" s="583">
        <v>1.7482517482517483</v>
      </c>
      <c r="X34" s="583">
        <v>2.7131782945736433</v>
      </c>
      <c r="Y34" s="583">
        <v>2.3346303501945527</v>
      </c>
      <c r="Z34" s="583">
        <v>2.9411764705882355</v>
      </c>
      <c r="AA34" s="583">
        <v>2.9850746268656718</v>
      </c>
      <c r="AB34" s="583">
        <v>2.816901408450704</v>
      </c>
      <c r="AC34" s="583">
        <v>0.54644808743169404</v>
      </c>
      <c r="AD34" s="583">
        <v>1.932367149758454</v>
      </c>
      <c r="AE34" s="583">
        <v>5.1282051282051277</v>
      </c>
      <c r="AF34" s="251"/>
    </row>
    <row r="35" spans="2:32" ht="13.5">
      <c r="B35" s="329" t="s">
        <v>81</v>
      </c>
      <c r="C35" s="487"/>
      <c r="D35" s="583">
        <v>100</v>
      </c>
      <c r="E35" s="583">
        <v>100</v>
      </c>
      <c r="F35" s="583">
        <v>100</v>
      </c>
      <c r="G35" s="583">
        <v>100</v>
      </c>
      <c r="H35" s="583">
        <v>100</v>
      </c>
      <c r="I35" s="583">
        <v>100</v>
      </c>
      <c r="J35" s="583">
        <v>100</v>
      </c>
      <c r="K35" s="583">
        <v>100</v>
      </c>
      <c r="L35" s="583">
        <v>100</v>
      </c>
      <c r="M35" s="583">
        <v>100</v>
      </c>
      <c r="N35" s="583">
        <v>100</v>
      </c>
      <c r="O35" s="583">
        <v>100</v>
      </c>
      <c r="P35" s="583">
        <v>100</v>
      </c>
      <c r="Q35" s="584">
        <v>100</v>
      </c>
      <c r="R35" s="583">
        <v>100</v>
      </c>
      <c r="S35" s="583">
        <v>100</v>
      </c>
      <c r="T35" s="583">
        <v>100</v>
      </c>
      <c r="U35" s="583">
        <v>100</v>
      </c>
      <c r="V35" s="583">
        <v>100</v>
      </c>
      <c r="W35" s="583">
        <v>100</v>
      </c>
      <c r="X35" s="583">
        <v>100</v>
      </c>
      <c r="Y35" s="583">
        <v>100</v>
      </c>
      <c r="Z35" s="583">
        <v>100</v>
      </c>
      <c r="AA35" s="583">
        <v>100</v>
      </c>
      <c r="AB35" s="583">
        <v>100</v>
      </c>
      <c r="AC35" s="583">
        <v>100</v>
      </c>
      <c r="AD35" s="583">
        <v>100</v>
      </c>
      <c r="AE35" s="583">
        <v>100</v>
      </c>
      <c r="AF35" s="251"/>
    </row>
    <row r="36" spans="2:32" ht="61.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251"/>
    </row>
    <row r="37" spans="2:32">
      <c r="B37" s="545"/>
      <c r="C37" s="545"/>
      <c r="D37" s="545"/>
      <c r="E37" s="545"/>
      <c r="F37" s="545"/>
      <c r="G37" s="545"/>
      <c r="H37" s="545"/>
      <c r="I37" s="545"/>
      <c r="J37" s="545"/>
      <c r="K37" s="545"/>
      <c r="L37" s="545"/>
      <c r="M37" s="545"/>
      <c r="N37" s="545"/>
      <c r="O37" s="545"/>
      <c r="P37" s="545"/>
      <c r="Q37" s="545"/>
      <c r="R37" s="566"/>
      <c r="S37" s="566"/>
      <c r="T37" s="566"/>
      <c r="U37" s="566"/>
      <c r="V37" s="566"/>
      <c r="W37" s="566"/>
      <c r="X37" s="566"/>
      <c r="Y37" s="566"/>
      <c r="Z37" s="566"/>
      <c r="AA37" s="566"/>
      <c r="AB37" s="566"/>
      <c r="AC37" s="532"/>
      <c r="AD37" s="532"/>
      <c r="AE37" s="532"/>
      <c r="AF37" s="251"/>
    </row>
  </sheetData>
  <mergeCells count="5">
    <mergeCell ref="B2:AE3"/>
    <mergeCell ref="D5:Q5"/>
    <mergeCell ref="R5:AE5"/>
    <mergeCell ref="C4:D4"/>
    <mergeCell ref="B36:AE36"/>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showGridLines="0" showRowColHeaders="0" zoomScale="80" zoomScaleNormal="80" workbookViewId="0">
      <selection activeCell="C4" sqref="C4:D4"/>
    </sheetView>
  </sheetViews>
  <sheetFormatPr baseColWidth="10" defaultRowHeight="12.75"/>
  <cols>
    <col min="1" max="1" width="4.5703125" style="125" customWidth="1"/>
    <col min="2" max="2" width="17.7109375" style="125" customWidth="1"/>
    <col min="3" max="3" width="12.42578125" style="125" customWidth="1"/>
    <col min="4" max="31" width="6.5703125" style="570" customWidth="1"/>
    <col min="32" max="16384" width="11.42578125" style="125"/>
  </cols>
  <sheetData>
    <row r="1" spans="1:31">
      <c r="A1" s="124"/>
      <c r="B1" s="124"/>
      <c r="C1" s="124"/>
      <c r="D1" s="573"/>
      <c r="E1" s="573"/>
      <c r="F1" s="573"/>
      <c r="G1" s="573"/>
      <c r="H1" s="573"/>
      <c r="I1" s="573"/>
      <c r="J1" s="573"/>
      <c r="K1" s="573"/>
      <c r="L1" s="573"/>
      <c r="M1" s="573"/>
      <c r="N1" s="573"/>
      <c r="O1" s="573"/>
      <c r="P1" s="573"/>
      <c r="Q1" s="573"/>
      <c r="R1" s="573"/>
      <c r="S1" s="573"/>
      <c r="T1" s="573"/>
      <c r="U1" s="573"/>
      <c r="V1" s="573"/>
      <c r="W1" s="573"/>
      <c r="X1" s="573"/>
    </row>
    <row r="2" spans="1:31" ht="12.75" customHeight="1">
      <c r="A2" s="124"/>
      <c r="B2" s="654" t="s">
        <v>211</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9" t="s">
        <v>88</v>
      </c>
      <c r="M6" s="549"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308</v>
      </c>
      <c r="E7" s="571">
        <v>310</v>
      </c>
      <c r="F7" s="571">
        <v>307</v>
      </c>
      <c r="G7" s="571">
        <v>283</v>
      </c>
      <c r="H7" s="571">
        <v>298</v>
      </c>
      <c r="I7" s="571">
        <v>337</v>
      </c>
      <c r="J7" s="571">
        <v>336</v>
      </c>
      <c r="K7" s="624">
        <v>346</v>
      </c>
      <c r="L7" s="571">
        <v>311</v>
      </c>
      <c r="M7" s="571">
        <v>309</v>
      </c>
      <c r="N7" s="571">
        <v>370</v>
      </c>
      <c r="O7" s="571">
        <v>376</v>
      </c>
      <c r="P7" s="571">
        <v>362</v>
      </c>
      <c r="Q7" s="572">
        <v>376</v>
      </c>
      <c r="R7" s="571">
        <v>207</v>
      </c>
      <c r="S7" s="571">
        <v>208</v>
      </c>
      <c r="T7" s="571">
        <v>195</v>
      </c>
      <c r="U7" s="571">
        <v>186</v>
      </c>
      <c r="V7" s="571">
        <v>210</v>
      </c>
      <c r="W7" s="571">
        <v>249</v>
      </c>
      <c r="X7" s="571">
        <v>235</v>
      </c>
      <c r="Y7" s="571">
        <v>214</v>
      </c>
      <c r="Z7" s="571">
        <v>193</v>
      </c>
      <c r="AA7" s="571">
        <v>197</v>
      </c>
      <c r="AB7" s="571">
        <v>235</v>
      </c>
      <c r="AC7" s="571">
        <v>247</v>
      </c>
      <c r="AD7" s="571">
        <v>230</v>
      </c>
      <c r="AE7" s="571">
        <v>247</v>
      </c>
    </row>
    <row r="8" spans="1:31" ht="18">
      <c r="A8" s="124"/>
      <c r="B8" s="121" t="s">
        <v>72</v>
      </c>
      <c r="C8" s="490"/>
      <c r="D8" s="625">
        <v>1.0266666666666666</v>
      </c>
      <c r="E8" s="625">
        <v>0.97178683385579934</v>
      </c>
      <c r="F8" s="625">
        <v>1.0132013201320131</v>
      </c>
      <c r="G8" s="625">
        <v>0.98606271777003485</v>
      </c>
      <c r="H8" s="625">
        <v>0.94303797468354433</v>
      </c>
      <c r="I8" s="625">
        <v>0.95197740112994356</v>
      </c>
      <c r="J8" s="625">
        <v>0.97674418604651159</v>
      </c>
      <c r="K8" s="625">
        <v>1.0267062314540059</v>
      </c>
      <c r="L8" s="625">
        <v>1.0230263157894737</v>
      </c>
      <c r="M8" s="625">
        <v>0.97169811320754718</v>
      </c>
      <c r="N8" s="625">
        <v>0.97368421052631582</v>
      </c>
      <c r="O8" s="625">
        <v>1.018970189701897</v>
      </c>
      <c r="P8" s="625">
        <v>1.0225988700564972</v>
      </c>
      <c r="Q8" s="626">
        <v>1.0273224043715847</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8">
        <v>1.0248962655601659</v>
      </c>
      <c r="AD8" s="628">
        <v>1.0132158590308371</v>
      </c>
      <c r="AE8" s="628">
        <v>1.0291666666666666</v>
      </c>
    </row>
    <row r="9" spans="1:31">
      <c r="A9" s="124"/>
      <c r="B9" s="121" t="s">
        <v>67</v>
      </c>
      <c r="C9" s="124"/>
      <c r="D9" s="577">
        <v>1.0064935064935059</v>
      </c>
      <c r="E9" s="577">
        <v>1.0290322580645157</v>
      </c>
      <c r="F9" s="577">
        <v>1.0618892508143321</v>
      </c>
      <c r="G9" s="577">
        <v>1.0318021201413428</v>
      </c>
      <c r="H9" s="577">
        <v>1.087248322147651</v>
      </c>
      <c r="I9" s="577">
        <v>1.0979228486646884</v>
      </c>
      <c r="J9" s="625">
        <v>1.0386904761904763</v>
      </c>
      <c r="K9" s="578">
        <v>1.0843023255813953</v>
      </c>
      <c r="L9" s="625">
        <v>1.1265822784810136</v>
      </c>
      <c r="M9" s="625">
        <v>1.076433121019108</v>
      </c>
      <c r="N9" s="625">
        <v>1.1028571428571423</v>
      </c>
      <c r="O9" s="625">
        <v>1.0851063829787233</v>
      </c>
      <c r="P9" s="625">
        <v>1.1215469613259668</v>
      </c>
      <c r="Q9" s="626">
        <v>1.1542553191489362</v>
      </c>
      <c r="R9" s="578">
        <v>1.004651162790698</v>
      </c>
      <c r="S9" s="578">
        <v>1.0412844036697249</v>
      </c>
      <c r="T9" s="578">
        <v>1.075</v>
      </c>
      <c r="U9" s="578">
        <v>1.0418848167539265</v>
      </c>
      <c r="V9" s="578">
        <v>1.1000000000000001</v>
      </c>
      <c r="W9" s="578">
        <v>1.1004016064257027</v>
      </c>
      <c r="X9" s="577">
        <v>1.0546218487394958</v>
      </c>
      <c r="Y9" s="577">
        <v>1.0510638297872341</v>
      </c>
      <c r="Z9" s="581">
        <v>1.1428571428571426</v>
      </c>
      <c r="AA9" s="581">
        <v>1.0961538461538458</v>
      </c>
      <c r="AB9" s="581">
        <v>1.1651376146788992</v>
      </c>
      <c r="AC9" s="581">
        <v>1.0931174089068827</v>
      </c>
      <c r="AD9" s="581">
        <v>1.1304347826086956</v>
      </c>
      <c r="AE9" s="581">
        <v>1.1862348178137652</v>
      </c>
    </row>
    <row r="10" spans="1:31">
      <c r="A10" s="124"/>
      <c r="B10" s="121" t="s">
        <v>2</v>
      </c>
      <c r="C10" s="124"/>
      <c r="D10" s="126">
        <v>54.545454545454547</v>
      </c>
      <c r="E10" s="126">
        <v>58.387096774193552</v>
      </c>
      <c r="F10" s="126">
        <v>54.723127035830622</v>
      </c>
      <c r="G10" s="126">
        <v>59.010600706713781</v>
      </c>
      <c r="H10" s="126">
        <v>55.369127516778526</v>
      </c>
      <c r="I10" s="126">
        <v>58.753709198813056</v>
      </c>
      <c r="J10" s="126">
        <v>59.821428571428569</v>
      </c>
      <c r="K10" s="126">
        <v>55.813953488372093</v>
      </c>
      <c r="L10" s="126">
        <v>58.22784810126582</v>
      </c>
      <c r="M10" s="126">
        <v>63.057324840764331</v>
      </c>
      <c r="N10" s="126">
        <v>50.285714285714285</v>
      </c>
      <c r="O10" s="126">
        <v>57.446808510638306</v>
      </c>
      <c r="P10" s="126">
        <v>58.839779005524861</v>
      </c>
      <c r="Q10" s="580">
        <v>54.787234042553187</v>
      </c>
      <c r="R10" s="126">
        <v>62.790697674418603</v>
      </c>
      <c r="S10" s="126">
        <v>64.678899082568805</v>
      </c>
      <c r="T10" s="126">
        <v>63.5</v>
      </c>
      <c r="U10" s="126">
        <v>69.109947643979055</v>
      </c>
      <c r="V10" s="126">
        <v>64.285714285714292</v>
      </c>
      <c r="W10" s="126">
        <v>62.248995983935743</v>
      </c>
      <c r="X10" s="126">
        <v>68.510638297872347</v>
      </c>
      <c r="Y10" s="126">
        <v>61.467889908256879</v>
      </c>
      <c r="Z10" s="581">
        <v>68.367346938775512</v>
      </c>
      <c r="AA10" s="581">
        <v>69.230769230769226</v>
      </c>
      <c r="AB10" s="581">
        <v>59.633027522935777</v>
      </c>
      <c r="AC10" s="581">
        <v>68.421052631578945</v>
      </c>
      <c r="AD10" s="581">
        <v>70.434782608695656</v>
      </c>
      <c r="AE10" s="581">
        <v>64.372469635627525</v>
      </c>
    </row>
    <row r="11" spans="1:31">
      <c r="A11" s="124"/>
      <c r="B11" s="121" t="s">
        <v>5</v>
      </c>
      <c r="C11" s="124"/>
      <c r="D11" s="126">
        <v>69.805194805194802</v>
      </c>
      <c r="E11" s="126">
        <v>70.322580645161295</v>
      </c>
      <c r="F11" s="126">
        <v>65.146579804560261</v>
      </c>
      <c r="G11" s="126">
        <v>67.491166077738512</v>
      </c>
      <c r="H11" s="126">
        <v>70.469798657718115</v>
      </c>
      <c r="I11" s="126">
        <v>73.887240356083083</v>
      </c>
      <c r="J11" s="126">
        <v>69.94047619047619</v>
      </c>
      <c r="K11" s="126">
        <v>63.372093023255815</v>
      </c>
      <c r="L11" s="126">
        <v>62.025316455696199</v>
      </c>
      <c r="M11" s="126">
        <v>66.242038216560516</v>
      </c>
      <c r="N11" s="126">
        <v>62.285714285714285</v>
      </c>
      <c r="O11" s="126">
        <v>65.691489361702125</v>
      </c>
      <c r="P11" s="126">
        <v>63.53591160220995</v>
      </c>
      <c r="Q11" s="580">
        <v>65.691489361702125</v>
      </c>
      <c r="R11" s="582" t="s">
        <v>25</v>
      </c>
      <c r="S11" s="582" t="s">
        <v>25</v>
      </c>
      <c r="T11" s="582" t="s">
        <v>25</v>
      </c>
      <c r="U11" s="582" t="s">
        <v>25</v>
      </c>
      <c r="V11" s="582" t="s">
        <v>25</v>
      </c>
      <c r="W11" s="582" t="s">
        <v>25</v>
      </c>
      <c r="X11" s="582" t="s">
        <v>25</v>
      </c>
      <c r="Y11" s="126" t="s">
        <v>25</v>
      </c>
      <c r="AC11" s="570" t="s">
        <v>25</v>
      </c>
      <c r="AD11" s="570" t="s">
        <v>25</v>
      </c>
      <c r="AE11" s="570" t="s">
        <v>25</v>
      </c>
    </row>
    <row r="12" spans="1:31">
      <c r="A12" s="124"/>
      <c r="B12" s="329" t="s">
        <v>10</v>
      </c>
      <c r="C12" s="538"/>
      <c r="D12" s="583">
        <v>72.087662337662309</v>
      </c>
      <c r="E12" s="583">
        <v>71.667741935483932</v>
      </c>
      <c r="F12" s="583">
        <v>73.247557003257384</v>
      </c>
      <c r="G12" s="583">
        <v>71.812720848056571</v>
      </c>
      <c r="H12" s="583">
        <v>71.161073825503365</v>
      </c>
      <c r="I12" s="583">
        <v>70.308605341246277</v>
      </c>
      <c r="J12" s="583">
        <v>72.178571428571431</v>
      </c>
      <c r="K12" s="583">
        <v>73.043604651162795</v>
      </c>
      <c r="L12" s="583">
        <v>73.417721518987321</v>
      </c>
      <c r="M12" s="583">
        <v>72.16560509554138</v>
      </c>
      <c r="N12" s="583">
        <v>72.525714285714258</v>
      </c>
      <c r="O12" s="583">
        <v>71.768617021276611</v>
      </c>
      <c r="P12" s="583">
        <v>73.127071823204432</v>
      </c>
      <c r="Q12" s="584">
        <v>73.268617021276611</v>
      </c>
      <c r="R12" s="583">
        <v>66.455813953488331</v>
      </c>
      <c r="S12" s="583">
        <v>66.302752293577953</v>
      </c>
      <c r="T12" s="583">
        <v>67.405000000000001</v>
      </c>
      <c r="U12" s="583">
        <v>65.753926701570691</v>
      </c>
      <c r="V12" s="583">
        <v>65.3</v>
      </c>
      <c r="W12" s="583">
        <v>65.12048192771077</v>
      </c>
      <c r="X12" s="583">
        <v>66.208510638297867</v>
      </c>
      <c r="Y12" s="583">
        <v>65.963302752293572</v>
      </c>
      <c r="Z12" s="583">
        <v>65.979591836734699</v>
      </c>
      <c r="AA12" s="583">
        <v>65.134615384615387</v>
      </c>
      <c r="AB12" s="583">
        <v>64.752293577981632</v>
      </c>
      <c r="AC12" s="583">
        <v>64.469635627530295</v>
      </c>
      <c r="AD12" s="583">
        <v>65.7</v>
      </c>
      <c r="AE12" s="583">
        <v>66.676113360323896</v>
      </c>
    </row>
    <row r="13" spans="1:31">
      <c r="A13" s="124"/>
      <c r="B13" s="484" t="s">
        <v>6</v>
      </c>
      <c r="C13" s="542"/>
      <c r="D13" s="585">
        <v>93.506493506493513</v>
      </c>
      <c r="E13" s="585">
        <v>94.838709677419359</v>
      </c>
      <c r="F13" s="585">
        <v>95.114006514657987</v>
      </c>
      <c r="G13" s="585">
        <v>92.226148409893995</v>
      </c>
      <c r="H13" s="585">
        <v>93.288590604026851</v>
      </c>
      <c r="I13" s="585">
        <v>92.284866468842736</v>
      </c>
      <c r="J13" s="585">
        <v>94.047619047619051</v>
      </c>
      <c r="K13" s="126">
        <v>96.511627906976742</v>
      </c>
      <c r="L13" s="126">
        <v>96.202531645569621</v>
      </c>
      <c r="M13" s="126">
        <v>92.99363057324841</v>
      </c>
      <c r="N13" s="126">
        <v>94.857142857142861</v>
      </c>
      <c r="O13" s="126">
        <v>96.276595744680847</v>
      </c>
      <c r="P13" s="126">
        <v>94.751381215469607</v>
      </c>
      <c r="Q13" s="580">
        <v>93.88297872340425</v>
      </c>
      <c r="R13" s="585">
        <v>91.162790697674424</v>
      </c>
      <c r="S13" s="585">
        <v>93.11926605504587</v>
      </c>
      <c r="T13" s="585">
        <v>93.5</v>
      </c>
      <c r="U13" s="585">
        <v>91.099476439790578</v>
      </c>
      <c r="V13" s="585">
        <v>90.476190476190482</v>
      </c>
      <c r="W13" s="585">
        <v>90.361445783132524</v>
      </c>
      <c r="X13" s="585">
        <v>92.765957446808514</v>
      </c>
      <c r="Y13" s="585">
        <v>95.412844036697251</v>
      </c>
      <c r="Z13" s="581">
        <v>94.897959183673464</v>
      </c>
      <c r="AA13" s="581">
        <v>91.34615384615384</v>
      </c>
      <c r="AB13" s="581">
        <v>91.743119266055047</v>
      </c>
      <c r="AC13" s="581">
        <v>95.951417004048579</v>
      </c>
      <c r="AD13" s="581">
        <v>93.478260869565219</v>
      </c>
      <c r="AE13" s="581">
        <v>93.117408906882588</v>
      </c>
    </row>
    <row r="14" spans="1:31">
      <c r="A14" s="124"/>
      <c r="B14" s="121" t="s">
        <v>1</v>
      </c>
      <c r="C14" s="124"/>
      <c r="D14" s="126">
        <v>10.698051948051951</v>
      </c>
      <c r="E14" s="126">
        <v>10.974193548387101</v>
      </c>
      <c r="F14" s="126">
        <v>11.573289902280127</v>
      </c>
      <c r="G14" s="126">
        <v>10.890459363957598</v>
      </c>
      <c r="H14" s="126">
        <v>8.8724832214765108</v>
      </c>
      <c r="I14" s="126">
        <v>9.7685459940652812</v>
      </c>
      <c r="J14" s="126">
        <v>8.8065476190476186</v>
      </c>
      <c r="K14" s="126">
        <v>9.6976744186046506</v>
      </c>
      <c r="L14" s="126">
        <v>10.569620253164556</v>
      </c>
      <c r="M14" s="126">
        <v>9.6878980891719753</v>
      </c>
      <c r="N14" s="126">
        <v>10.114285714285705</v>
      </c>
      <c r="O14" s="126">
        <v>11.234042553191486</v>
      </c>
      <c r="P14" s="126">
        <v>9.6187845303867441</v>
      </c>
      <c r="Q14" s="580">
        <v>12.598404255319148</v>
      </c>
      <c r="R14" s="126">
        <v>10.534883720930234</v>
      </c>
      <c r="S14" s="126">
        <v>11.247706422018341</v>
      </c>
      <c r="T14" s="126">
        <v>11.06</v>
      </c>
      <c r="U14" s="126">
        <v>10.193717277486911</v>
      </c>
      <c r="V14" s="126">
        <v>8.7571428571428616</v>
      </c>
      <c r="W14" s="126">
        <v>9.8554216867469933</v>
      </c>
      <c r="X14" s="126">
        <v>8.8638297872340424</v>
      </c>
      <c r="Y14" s="126">
        <v>9.738532110091743</v>
      </c>
      <c r="Z14" s="581">
        <v>11.000000000000005</v>
      </c>
      <c r="AA14" s="581">
        <v>9.5961538461538431</v>
      </c>
      <c r="AB14" s="581">
        <v>10.119266055045868</v>
      </c>
      <c r="AC14" s="581">
        <v>10.502024291497973</v>
      </c>
      <c r="AD14" s="581">
        <v>8.8347826086956562</v>
      </c>
      <c r="AE14" s="581">
        <v>10.935222672064782</v>
      </c>
    </row>
    <row r="15" spans="1:31">
      <c r="A15" s="124"/>
      <c r="B15" s="121" t="s">
        <v>94</v>
      </c>
      <c r="C15" s="122"/>
      <c r="D15" s="383"/>
      <c r="E15" s="383"/>
      <c r="F15" s="383"/>
      <c r="G15" s="383"/>
      <c r="H15" s="383"/>
      <c r="I15" s="383"/>
      <c r="J15" s="383"/>
      <c r="K15" s="383"/>
      <c r="L15" s="383"/>
      <c r="M15" s="383"/>
      <c r="N15" s="383"/>
      <c r="O15" s="383"/>
      <c r="P15" s="383"/>
      <c r="Q15" s="385"/>
      <c r="R15" s="383"/>
      <c r="S15" s="383"/>
      <c r="T15" s="383"/>
      <c r="U15" s="383"/>
      <c r="V15" s="383"/>
      <c r="W15" s="383"/>
      <c r="X15" s="383"/>
      <c r="Y15" s="383"/>
      <c r="Z15" s="384"/>
      <c r="AA15" s="384"/>
      <c r="AB15" s="384"/>
      <c r="AC15" s="384"/>
      <c r="AD15" s="384"/>
      <c r="AE15" s="384"/>
    </row>
    <row r="16" spans="1:31">
      <c r="A16" s="124"/>
      <c r="B16" s="123" t="s">
        <v>85</v>
      </c>
      <c r="C16" s="122"/>
      <c r="D16" s="582" t="s">
        <v>25</v>
      </c>
      <c r="E16" s="582" t="s">
        <v>25</v>
      </c>
      <c r="F16" s="582" t="s">
        <v>25</v>
      </c>
      <c r="G16" s="582" t="s">
        <v>25</v>
      </c>
      <c r="H16" s="582" t="s">
        <v>25</v>
      </c>
      <c r="I16" s="582" t="s">
        <v>25</v>
      </c>
      <c r="J16" s="582" t="s">
        <v>25</v>
      </c>
      <c r="K16" s="582" t="s">
        <v>25</v>
      </c>
      <c r="L16" s="582" t="s">
        <v>25</v>
      </c>
      <c r="M16" s="582" t="s">
        <v>25</v>
      </c>
      <c r="N16" s="582">
        <v>80.555555555555557</v>
      </c>
      <c r="O16" s="582">
        <v>82.474226804123703</v>
      </c>
      <c r="P16" s="582">
        <v>77.477477477477478</v>
      </c>
      <c r="Q16" s="627">
        <v>78.688524590163937</v>
      </c>
      <c r="R16" s="582" t="s">
        <v>25</v>
      </c>
      <c r="S16" s="582" t="s">
        <v>25</v>
      </c>
      <c r="T16" s="582" t="s">
        <v>25</v>
      </c>
      <c r="U16" s="582" t="s">
        <v>25</v>
      </c>
      <c r="V16" s="582" t="s">
        <v>25</v>
      </c>
      <c r="W16" s="582" t="s">
        <v>25</v>
      </c>
      <c r="X16" s="582" t="s">
        <v>25</v>
      </c>
      <c r="Y16" s="582" t="s">
        <v>25</v>
      </c>
      <c r="Z16" s="582" t="s">
        <v>25</v>
      </c>
      <c r="AA16" s="582" t="s">
        <v>25</v>
      </c>
      <c r="AB16" s="384">
        <v>83.333333333333329</v>
      </c>
      <c r="AC16" s="384">
        <v>87.671232876712324</v>
      </c>
      <c r="AD16" s="384">
        <v>81.012658227848107</v>
      </c>
      <c r="AE16" s="384">
        <v>83.505154639175259</v>
      </c>
    </row>
    <row r="17" spans="1:31">
      <c r="A17" s="124"/>
      <c r="B17" s="123" t="s">
        <v>86</v>
      </c>
      <c r="C17" s="122"/>
      <c r="D17" s="582" t="s">
        <v>25</v>
      </c>
      <c r="E17" s="582" t="s">
        <v>25</v>
      </c>
      <c r="F17" s="582" t="s">
        <v>25</v>
      </c>
      <c r="G17" s="582" t="s">
        <v>25</v>
      </c>
      <c r="H17" s="582" t="s">
        <v>25</v>
      </c>
      <c r="I17" s="582" t="s">
        <v>25</v>
      </c>
      <c r="J17" s="582" t="s">
        <v>25</v>
      </c>
      <c r="K17" s="582" t="s">
        <v>25</v>
      </c>
      <c r="L17" s="582" t="s">
        <v>25</v>
      </c>
      <c r="M17" s="582" t="s">
        <v>25</v>
      </c>
      <c r="N17" s="582">
        <v>5.5555555555555554</v>
      </c>
      <c r="O17" s="582">
        <v>10.309278350515463</v>
      </c>
      <c r="P17" s="582">
        <v>16.216216216216218</v>
      </c>
      <c r="Q17" s="627">
        <v>18.032786885245901</v>
      </c>
      <c r="R17" s="582" t="s">
        <v>25</v>
      </c>
      <c r="S17" s="582" t="s">
        <v>25</v>
      </c>
      <c r="T17" s="582" t="s">
        <v>25</v>
      </c>
      <c r="U17" s="582" t="s">
        <v>25</v>
      </c>
      <c r="V17" s="582" t="s">
        <v>25</v>
      </c>
      <c r="W17" s="582" t="s">
        <v>25</v>
      </c>
      <c r="X17" s="582" t="s">
        <v>25</v>
      </c>
      <c r="Y17" s="582" t="s">
        <v>25</v>
      </c>
      <c r="Z17" s="582" t="s">
        <v>25</v>
      </c>
      <c r="AA17" s="582" t="s">
        <v>25</v>
      </c>
      <c r="AB17" s="384">
        <v>4.166666666666667</v>
      </c>
      <c r="AC17" s="384">
        <v>9.5890410958904102</v>
      </c>
      <c r="AD17" s="384">
        <v>11.39240506329114</v>
      </c>
      <c r="AE17" s="384">
        <v>13.402061855670103</v>
      </c>
    </row>
    <row r="18" spans="1:31">
      <c r="A18" s="124"/>
      <c r="B18" s="123" t="s">
        <v>87</v>
      </c>
      <c r="C18" s="122"/>
      <c r="D18" s="582" t="s">
        <v>25</v>
      </c>
      <c r="E18" s="582" t="s">
        <v>25</v>
      </c>
      <c r="F18" s="582" t="s">
        <v>25</v>
      </c>
      <c r="G18" s="582" t="s">
        <v>25</v>
      </c>
      <c r="H18" s="582" t="s">
        <v>25</v>
      </c>
      <c r="I18" s="582" t="s">
        <v>25</v>
      </c>
      <c r="J18" s="582" t="s">
        <v>25</v>
      </c>
      <c r="K18" s="582" t="s">
        <v>25</v>
      </c>
      <c r="L18" s="582" t="s">
        <v>25</v>
      </c>
      <c r="M18" s="582" t="s">
        <v>25</v>
      </c>
      <c r="N18" s="582">
        <v>13.888888888888889</v>
      </c>
      <c r="O18" s="582">
        <v>7.216494845360824</v>
      </c>
      <c r="P18" s="582">
        <v>6.3063063063063058</v>
      </c>
      <c r="Q18" s="627">
        <v>3.278688524590164</v>
      </c>
      <c r="R18" s="582" t="s">
        <v>25</v>
      </c>
      <c r="S18" s="582" t="s">
        <v>25</v>
      </c>
      <c r="T18" s="582" t="s">
        <v>25</v>
      </c>
      <c r="U18" s="582" t="s">
        <v>25</v>
      </c>
      <c r="V18" s="582" t="s">
        <v>25</v>
      </c>
      <c r="W18" s="582" t="s">
        <v>25</v>
      </c>
      <c r="X18" s="582" t="s">
        <v>25</v>
      </c>
      <c r="Y18" s="582" t="s">
        <v>25</v>
      </c>
      <c r="Z18" s="582" t="s">
        <v>25</v>
      </c>
      <c r="AA18" s="582" t="s">
        <v>25</v>
      </c>
      <c r="AB18" s="384">
        <v>12.5</v>
      </c>
      <c r="AC18" s="384">
        <v>2.7397260273972601</v>
      </c>
      <c r="AD18" s="384">
        <v>7.59493670886076</v>
      </c>
      <c r="AE18" s="384">
        <v>3.0927835051546393</v>
      </c>
    </row>
    <row r="19" spans="1:31">
      <c r="A19" s="124"/>
      <c r="B19" s="123" t="s">
        <v>92</v>
      </c>
      <c r="C19" s="122"/>
      <c r="D19" s="582" t="s">
        <v>25</v>
      </c>
      <c r="E19" s="582" t="s">
        <v>25</v>
      </c>
      <c r="F19" s="582" t="s">
        <v>25</v>
      </c>
      <c r="G19" s="582" t="s">
        <v>25</v>
      </c>
      <c r="H19" s="582" t="s">
        <v>25</v>
      </c>
      <c r="I19" s="582" t="s">
        <v>25</v>
      </c>
      <c r="J19" s="582" t="s">
        <v>25</v>
      </c>
      <c r="K19" s="582" t="s">
        <v>25</v>
      </c>
      <c r="L19" s="582" t="s">
        <v>25</v>
      </c>
      <c r="M19" s="582" t="s">
        <v>25</v>
      </c>
      <c r="N19" s="582">
        <v>20.571428571428573</v>
      </c>
      <c r="O19" s="582">
        <v>25.797872340425528</v>
      </c>
      <c r="P19" s="582">
        <v>30.662983425414367</v>
      </c>
      <c r="Q19" s="627">
        <v>32.446808510638306</v>
      </c>
      <c r="R19" s="582" t="s">
        <v>25</v>
      </c>
      <c r="S19" s="582" t="s">
        <v>25</v>
      </c>
      <c r="T19" s="582" t="s">
        <v>25</v>
      </c>
      <c r="U19" s="582" t="s">
        <v>25</v>
      </c>
      <c r="V19" s="582" t="s">
        <v>25</v>
      </c>
      <c r="W19" s="582" t="s">
        <v>25</v>
      </c>
      <c r="X19" s="582" t="s">
        <v>25</v>
      </c>
      <c r="Y19" s="582" t="s">
        <v>25</v>
      </c>
      <c r="Z19" s="582" t="s">
        <v>25</v>
      </c>
      <c r="AA19" s="582" t="s">
        <v>25</v>
      </c>
      <c r="AB19" s="384">
        <v>22.01834862385321</v>
      </c>
      <c r="AC19" s="384">
        <v>29.554655870445345</v>
      </c>
      <c r="AD19" s="384">
        <v>34.34782608695653</v>
      </c>
      <c r="AE19" s="384">
        <v>39.271255060728748</v>
      </c>
    </row>
    <row r="20" spans="1:31">
      <c r="A20" s="124"/>
      <c r="B20" s="121" t="s">
        <v>73</v>
      </c>
      <c r="C20" s="124"/>
      <c r="D20" s="126">
        <v>8.7662337662337659</v>
      </c>
      <c r="E20" s="126">
        <v>10.96774193548387</v>
      </c>
      <c r="F20" s="126">
        <v>13.355048859934854</v>
      </c>
      <c r="G20" s="126">
        <v>10.247349823321555</v>
      </c>
      <c r="H20" s="126">
        <v>5.7046979865771812</v>
      </c>
      <c r="I20" s="126">
        <v>6.2314540059347179</v>
      </c>
      <c r="J20" s="126">
        <v>9.2261904761904763</v>
      </c>
      <c r="K20" s="126">
        <v>9.0116279069767433</v>
      </c>
      <c r="L20" s="126">
        <v>11.39240506329114</v>
      </c>
      <c r="M20" s="126">
        <v>7.0063694267515926</v>
      </c>
      <c r="N20" s="126">
        <v>5.7142857142857144</v>
      </c>
      <c r="O20" s="126">
        <v>12.5</v>
      </c>
      <c r="P20" s="126">
        <v>11.049723756906078</v>
      </c>
      <c r="Q20" s="580">
        <v>9.5744680851063837</v>
      </c>
      <c r="R20" s="126">
        <v>6.0465116279069768</v>
      </c>
      <c r="S20" s="126">
        <v>6.8807339449541285</v>
      </c>
      <c r="T20" s="126">
        <v>9</v>
      </c>
      <c r="U20" s="126">
        <v>7.329842931937173</v>
      </c>
      <c r="V20" s="126">
        <v>1.9047619047619047</v>
      </c>
      <c r="W20" s="126">
        <v>2.6706231454005933</v>
      </c>
      <c r="X20" s="126">
        <v>4.6808510638297873</v>
      </c>
      <c r="Y20" s="126">
        <v>5.0458715596330279</v>
      </c>
      <c r="Z20" s="581">
        <v>3.0612244897959182</v>
      </c>
      <c r="AA20" s="581">
        <v>3.8461538461538463</v>
      </c>
      <c r="AB20" s="581">
        <v>1.834862385321101</v>
      </c>
      <c r="AC20" s="581">
        <v>4.8582995951417001</v>
      </c>
      <c r="AD20" s="581">
        <v>4.3478260869565215</v>
      </c>
      <c r="AE20" s="581">
        <v>4.8582995951417001</v>
      </c>
    </row>
    <row r="21" spans="1:31">
      <c r="A21" s="124"/>
      <c r="B21" s="329" t="s">
        <v>74</v>
      </c>
      <c r="C21" s="538"/>
      <c r="D21" s="583">
        <v>8.7662337662337659</v>
      </c>
      <c r="E21" s="583">
        <v>10.96774193548387</v>
      </c>
      <c r="F21" s="583">
        <v>12.37785016286645</v>
      </c>
      <c r="G21" s="583">
        <v>10.247349823321555</v>
      </c>
      <c r="H21" s="126">
        <v>5.7046979865771812</v>
      </c>
      <c r="I21" s="126">
        <v>5.637982195845697</v>
      </c>
      <c r="J21" s="126">
        <v>9.2261904761904763</v>
      </c>
      <c r="K21" s="583">
        <v>8.4302325581395348</v>
      </c>
      <c r="L21" s="126">
        <v>10.759493670886076</v>
      </c>
      <c r="M21" s="126">
        <v>7.0063694267515926</v>
      </c>
      <c r="N21" s="126">
        <v>5.7142857142857144</v>
      </c>
      <c r="O21" s="126">
        <v>10.904255319148938</v>
      </c>
      <c r="P21" s="126">
        <v>9.1160220994475143</v>
      </c>
      <c r="Q21" s="580">
        <v>7.4468085106382977</v>
      </c>
      <c r="R21" s="126">
        <v>6.2801932367149762</v>
      </c>
      <c r="S21" s="126">
        <v>7.2115384615384617</v>
      </c>
      <c r="T21" s="126">
        <v>9.2307692307692299</v>
      </c>
      <c r="U21" s="126">
        <v>7.5268817204301079</v>
      </c>
      <c r="V21" s="126">
        <v>1.9047619047619047</v>
      </c>
      <c r="W21" s="126">
        <v>2.3738872403560829</v>
      </c>
      <c r="X21" s="126">
        <v>4.6808510638297873</v>
      </c>
      <c r="Y21" s="126">
        <v>4.5871559633027523</v>
      </c>
      <c r="Z21" s="583">
        <v>2.0408163265306123</v>
      </c>
      <c r="AA21" s="583">
        <v>3.8461538461538463</v>
      </c>
      <c r="AB21" s="583">
        <v>1.834862385321101</v>
      </c>
      <c r="AC21" s="583">
        <v>4.048582995951417</v>
      </c>
      <c r="AD21" s="583">
        <v>3.4782608695652173</v>
      </c>
      <c r="AE21" s="583">
        <v>3.6437246963562751</v>
      </c>
    </row>
    <row r="22" spans="1:31">
      <c r="A22" s="124"/>
      <c r="B22" s="484" t="s">
        <v>24</v>
      </c>
      <c r="C22" s="542"/>
      <c r="D22" s="585">
        <v>86.36363636363636</v>
      </c>
      <c r="E22" s="585">
        <v>87.741935483870961</v>
      </c>
      <c r="F22" s="585">
        <v>89.902280130293164</v>
      </c>
      <c r="G22" s="585">
        <v>88.339222614840992</v>
      </c>
      <c r="H22" s="585">
        <v>86.912751677852356</v>
      </c>
      <c r="I22" s="585">
        <v>83.382789317507417</v>
      </c>
      <c r="J22" s="585">
        <v>86.30952380952381</v>
      </c>
      <c r="K22" s="126">
        <v>88.95348837209302</v>
      </c>
      <c r="L22" s="585">
        <v>44.936708860759495</v>
      </c>
      <c r="M22" s="585">
        <v>45.859872611464965</v>
      </c>
      <c r="N22" s="585">
        <v>44</v>
      </c>
      <c r="O22" s="585">
        <v>60.270270270270267</v>
      </c>
      <c r="P22" s="585">
        <v>63.966480446927378</v>
      </c>
      <c r="Q22" s="586">
        <v>60.646900269541781</v>
      </c>
      <c r="R22" s="585">
        <v>84.651162790697668</v>
      </c>
      <c r="S22" s="585">
        <v>84.403669724770637</v>
      </c>
      <c r="T22" s="585">
        <v>89</v>
      </c>
      <c r="U22" s="585">
        <v>86.910994764397913</v>
      </c>
      <c r="V22" s="585">
        <v>84.761904761904759</v>
      </c>
      <c r="W22" s="585">
        <v>81.124497991967871</v>
      </c>
      <c r="X22" s="585">
        <v>85.106382978723403</v>
      </c>
      <c r="Y22" s="585">
        <v>86.697247706422019</v>
      </c>
      <c r="Z22" s="581">
        <v>43.877551020408163</v>
      </c>
      <c r="AA22" s="581">
        <v>44.230769230769234</v>
      </c>
      <c r="AB22" s="581">
        <v>40.366972477064223</v>
      </c>
      <c r="AC22" s="581">
        <v>57.551020408163268</v>
      </c>
      <c r="AD22" s="581">
        <v>61.135371179039296</v>
      </c>
      <c r="AE22" s="581">
        <v>56.734693877551024</v>
      </c>
    </row>
    <row r="23" spans="1:31">
      <c r="A23" s="124"/>
      <c r="B23" s="121" t="s">
        <v>7</v>
      </c>
      <c r="C23" s="124"/>
      <c r="D23" s="126">
        <v>52.597402597402599</v>
      </c>
      <c r="E23" s="126">
        <v>54.516129032258064</v>
      </c>
      <c r="F23" s="126">
        <v>53.420195439739416</v>
      </c>
      <c r="G23" s="126">
        <v>50.530035335689043</v>
      </c>
      <c r="H23" s="126">
        <v>38.590604026845639</v>
      </c>
      <c r="I23" s="126">
        <v>43.323442136498514</v>
      </c>
      <c r="J23" s="126">
        <v>41.666666666666664</v>
      </c>
      <c r="K23" s="126">
        <v>46.511627906976742</v>
      </c>
      <c r="L23" s="126">
        <v>48.101265822784811</v>
      </c>
      <c r="M23" s="126">
        <v>37.579617834394902</v>
      </c>
      <c r="N23" s="126">
        <v>31.428571428571427</v>
      </c>
      <c r="O23" s="126">
        <v>42.972972972972975</v>
      </c>
      <c r="P23" s="126">
        <v>50.5586592178771</v>
      </c>
      <c r="Q23" s="580">
        <v>50.943396226415096</v>
      </c>
      <c r="R23" s="126">
        <v>64.186046511627907</v>
      </c>
      <c r="S23" s="126">
        <v>62.38532110091743</v>
      </c>
      <c r="T23" s="126">
        <v>59</v>
      </c>
      <c r="U23" s="126">
        <v>59.68586387434555</v>
      </c>
      <c r="V23" s="126">
        <v>45.714285714285715</v>
      </c>
      <c r="W23" s="126">
        <v>48.594377510040161</v>
      </c>
      <c r="X23" s="126">
        <v>46.808510638297875</v>
      </c>
      <c r="Y23" s="126">
        <v>54.128440366972477</v>
      </c>
      <c r="Z23" s="581">
        <v>56.122448979591837</v>
      </c>
      <c r="AA23" s="581">
        <v>40.384615384615387</v>
      </c>
      <c r="AB23" s="581">
        <v>34.862385321100916</v>
      </c>
      <c r="AC23" s="581">
        <v>53.061224489795919</v>
      </c>
      <c r="AD23" s="581">
        <v>61.135371179039296</v>
      </c>
      <c r="AE23" s="581">
        <v>56.326530612244895</v>
      </c>
    </row>
    <row r="24" spans="1:31">
      <c r="A24" s="124"/>
      <c r="B24" s="121" t="s">
        <v>8</v>
      </c>
      <c r="C24" s="124"/>
      <c r="D24" s="126">
        <v>13.636363636363637</v>
      </c>
      <c r="E24" s="126">
        <v>33.87096774193548</v>
      </c>
      <c r="F24" s="126">
        <v>35.504885993485345</v>
      </c>
      <c r="G24" s="126">
        <v>30.3886925795053</v>
      </c>
      <c r="H24" s="126">
        <v>25.503355704697988</v>
      </c>
      <c r="I24" s="126">
        <v>21.958456973293767</v>
      </c>
      <c r="J24" s="126">
        <v>18.75</v>
      </c>
      <c r="K24" s="126">
        <v>19.476744186046513</v>
      </c>
      <c r="L24" s="126">
        <v>5.0632911392405067</v>
      </c>
      <c r="M24" s="126">
        <v>3.1847133757961785</v>
      </c>
      <c r="N24" s="126">
        <v>2.8571428571428572</v>
      </c>
      <c r="O24" s="126">
        <v>2.9729729729729732</v>
      </c>
      <c r="P24" s="126">
        <v>3.9106145251396649</v>
      </c>
      <c r="Q24" s="580">
        <v>4.3126684636118604</v>
      </c>
      <c r="R24" s="126">
        <v>15.813953488372093</v>
      </c>
      <c r="S24" s="126">
        <v>41.284403669724767</v>
      </c>
      <c r="T24" s="126">
        <v>42.5</v>
      </c>
      <c r="U24" s="126">
        <v>33.507853403141361</v>
      </c>
      <c r="V24" s="126">
        <v>30.952380952380953</v>
      </c>
      <c r="W24" s="126">
        <v>25.301204819277107</v>
      </c>
      <c r="X24" s="126">
        <v>21.276595744680851</v>
      </c>
      <c r="Y24" s="126">
        <v>26.146788990825687</v>
      </c>
      <c r="Z24" s="581">
        <v>6.1224489795918364</v>
      </c>
      <c r="AA24" s="581">
        <v>3.8461538461538463</v>
      </c>
      <c r="AB24" s="581">
        <v>4.5871559633027523</v>
      </c>
      <c r="AC24" s="581">
        <v>3.2653061224489797</v>
      </c>
      <c r="AD24" s="581">
        <v>5.6768558951965069</v>
      </c>
      <c r="AE24" s="581">
        <v>5.7142857142857144</v>
      </c>
    </row>
    <row r="25" spans="1:31">
      <c r="A25" s="124"/>
      <c r="B25" s="329" t="s">
        <v>9</v>
      </c>
      <c r="C25" s="538"/>
      <c r="D25" s="583">
        <v>18.181818181818183</v>
      </c>
      <c r="E25" s="583">
        <v>21.612903225806452</v>
      </c>
      <c r="F25" s="583">
        <v>44.625407166123779</v>
      </c>
      <c r="G25" s="583">
        <v>45.583038869257948</v>
      </c>
      <c r="H25" s="583">
        <v>48.322147651006709</v>
      </c>
      <c r="I25" s="583">
        <v>36.795252225519285</v>
      </c>
      <c r="J25" s="583">
        <v>42.261904761904759</v>
      </c>
      <c r="K25" s="583">
        <v>43.604651162790695</v>
      </c>
      <c r="L25" s="583">
        <v>12.244897959183673</v>
      </c>
      <c r="M25" s="583">
        <v>12.204724409448819</v>
      </c>
      <c r="N25" s="583">
        <v>9.9688473520249214</v>
      </c>
      <c r="O25" s="583">
        <v>22.972972972972975</v>
      </c>
      <c r="P25" s="583">
        <v>29.608938547486037</v>
      </c>
      <c r="Q25" s="584">
        <v>26.145552560646902</v>
      </c>
      <c r="R25" s="583">
        <v>17.209302325581394</v>
      </c>
      <c r="S25" s="583">
        <v>19.724770642201836</v>
      </c>
      <c r="T25" s="583">
        <v>49</v>
      </c>
      <c r="U25" s="583">
        <v>49.214659685863872</v>
      </c>
      <c r="V25" s="583">
        <v>54.761904761904759</v>
      </c>
      <c r="W25" s="583">
        <v>37.349397590361448</v>
      </c>
      <c r="X25" s="583">
        <v>45.106382978723403</v>
      </c>
      <c r="Y25" s="583">
        <v>47.247706422018346</v>
      </c>
      <c r="Z25" s="583">
        <v>13.461538461538462</v>
      </c>
      <c r="AA25" s="583">
        <v>16.463414634146343</v>
      </c>
      <c r="AB25" s="583">
        <v>12.315270935960591</v>
      </c>
      <c r="AC25" s="583">
        <v>26.530612244897959</v>
      </c>
      <c r="AD25" s="583">
        <v>34.934497816593883</v>
      </c>
      <c r="AE25" s="583">
        <v>27.346938775510203</v>
      </c>
    </row>
    <row r="26" spans="1:31">
      <c r="A26" s="124"/>
      <c r="B26" s="484" t="s">
        <v>68</v>
      </c>
      <c r="C26" s="124"/>
      <c r="D26" s="126">
        <v>0.97402597402597402</v>
      </c>
      <c r="E26" s="126">
        <v>6.129032258064516</v>
      </c>
      <c r="F26" s="126">
        <v>9.7719869706840399</v>
      </c>
      <c r="G26" s="126">
        <v>9.5406360424028271</v>
      </c>
      <c r="H26" s="126">
        <v>6.0402684563758386</v>
      </c>
      <c r="I26" s="126">
        <v>5.0445103857566762</v>
      </c>
      <c r="J26" s="126">
        <v>8.3333333333333339</v>
      </c>
      <c r="K26" s="126">
        <v>11.046511627906977</v>
      </c>
      <c r="L26" s="126">
        <v>8.2278481012658222</v>
      </c>
      <c r="M26" s="126">
        <v>4.4585987261146496</v>
      </c>
      <c r="N26" s="126">
        <v>7.4285714285714288</v>
      </c>
      <c r="O26" s="126">
        <v>8.1081081081081088</v>
      </c>
      <c r="P26" s="126">
        <v>7.2625698324022352</v>
      </c>
      <c r="Q26" s="580">
        <v>7.8167115902964959</v>
      </c>
      <c r="R26" s="126">
        <v>0.93023255813953487</v>
      </c>
      <c r="S26" s="126">
        <v>6.4220183486238529</v>
      </c>
      <c r="T26" s="126">
        <v>11</v>
      </c>
      <c r="U26" s="126">
        <v>8.3769633507853403</v>
      </c>
      <c r="V26" s="126">
        <v>7.1428571428571432</v>
      </c>
      <c r="W26" s="126">
        <v>4.8192771084337354</v>
      </c>
      <c r="X26" s="126">
        <v>8.5106382978723403</v>
      </c>
      <c r="Y26" s="126">
        <v>10.55045871559633</v>
      </c>
      <c r="Z26" s="581">
        <v>9.183673469387756</v>
      </c>
      <c r="AA26" s="581">
        <v>4.8076923076923075</v>
      </c>
      <c r="AB26" s="581">
        <v>10.091743119266056</v>
      </c>
      <c r="AC26" s="581">
        <v>7.3469387755102051</v>
      </c>
      <c r="AD26" s="581">
        <v>6.9868995633187767</v>
      </c>
      <c r="AE26" s="581">
        <v>7.7551020408163263</v>
      </c>
    </row>
    <row r="27" spans="1:31">
      <c r="A27" s="124"/>
      <c r="B27" s="110" t="s">
        <v>29</v>
      </c>
      <c r="C27" s="124"/>
      <c r="D27" s="126">
        <v>0</v>
      </c>
      <c r="E27" s="126">
        <v>0</v>
      </c>
      <c r="F27" s="126">
        <v>0.32573289902280128</v>
      </c>
      <c r="G27" s="126">
        <v>1.0600706713780919</v>
      </c>
      <c r="H27" s="126">
        <v>2.348993288590604</v>
      </c>
      <c r="I27" s="126">
        <v>2.6706231454005933</v>
      </c>
      <c r="J27" s="126">
        <v>2.3809523809523809</v>
      </c>
      <c r="K27" s="126">
        <v>4.0697674418604652</v>
      </c>
      <c r="L27" s="126">
        <v>3.7974683544303796</v>
      </c>
      <c r="M27" s="126">
        <v>3.1847133757961785</v>
      </c>
      <c r="N27" s="126">
        <v>4.5714285714285712</v>
      </c>
      <c r="O27" s="126">
        <v>2.7027027027027026</v>
      </c>
      <c r="P27" s="126">
        <v>2.2346368715083798</v>
      </c>
      <c r="Q27" s="580">
        <v>1.8867924528301887</v>
      </c>
      <c r="R27" s="126">
        <v>0</v>
      </c>
      <c r="S27" s="126">
        <v>0</v>
      </c>
      <c r="T27" s="126">
        <v>0.5</v>
      </c>
      <c r="U27" s="126">
        <v>0.52356020942408377</v>
      </c>
      <c r="V27" s="126">
        <v>2.8571428571428572</v>
      </c>
      <c r="W27" s="126">
        <v>3.2128514056224899</v>
      </c>
      <c r="X27" s="126">
        <v>2.978723404255319</v>
      </c>
      <c r="Y27" s="126">
        <v>5.5045871559633026</v>
      </c>
      <c r="Z27" s="581">
        <v>6.1224489795918364</v>
      </c>
      <c r="AA27" s="581">
        <v>4.8076923076923075</v>
      </c>
      <c r="AB27" s="581">
        <v>7.3394495412844041</v>
      </c>
      <c r="AC27" s="581">
        <v>2.8571428571428572</v>
      </c>
      <c r="AD27" s="581">
        <v>2.6200873362445414</v>
      </c>
      <c r="AE27" s="581">
        <v>2.0408163265306123</v>
      </c>
    </row>
    <row r="28" spans="1:31">
      <c r="A28" s="124"/>
      <c r="B28" s="122" t="s">
        <v>101</v>
      </c>
      <c r="C28" s="538"/>
      <c r="D28" s="583">
        <v>0.97402597402597402</v>
      </c>
      <c r="E28" s="583">
        <v>6.129032258064516</v>
      </c>
      <c r="F28" s="583">
        <v>9.7719869706840399</v>
      </c>
      <c r="G28" s="583">
        <v>10.247349823321555</v>
      </c>
      <c r="H28" s="583">
        <v>7.0469798657718119</v>
      </c>
      <c r="I28" s="583">
        <v>6.5281899109792283</v>
      </c>
      <c r="J28" s="583">
        <v>9.2261904761904763</v>
      </c>
      <c r="K28" s="583">
        <v>12.790697674418604</v>
      </c>
      <c r="L28" s="583">
        <v>10.759493670886076</v>
      </c>
      <c r="M28" s="583">
        <v>5.7324840764331206</v>
      </c>
      <c r="N28" s="583">
        <v>10.857142857142858</v>
      </c>
      <c r="O28" s="583">
        <v>9.4594594594594597</v>
      </c>
      <c r="P28" s="583">
        <v>9.7765363128491618</v>
      </c>
      <c r="Q28" s="584">
        <v>9.433962264150944</v>
      </c>
      <c r="R28" s="583">
        <v>0.93023255813953487</v>
      </c>
      <c r="S28" s="583">
        <v>6.4220183486238529</v>
      </c>
      <c r="T28" s="583">
        <v>11</v>
      </c>
      <c r="U28" s="583">
        <v>8.3769633507853403</v>
      </c>
      <c r="V28" s="583">
        <v>8.5714285714285712</v>
      </c>
      <c r="W28" s="583">
        <v>6.4257028112449799</v>
      </c>
      <c r="X28" s="583">
        <v>9.787234042553191</v>
      </c>
      <c r="Y28" s="583">
        <v>12.385321100917432</v>
      </c>
      <c r="Z28" s="583">
        <v>13.26530612244898</v>
      </c>
      <c r="AA28" s="583">
        <v>6.7307692307692308</v>
      </c>
      <c r="AB28" s="583">
        <v>15.596330275229358</v>
      </c>
      <c r="AC28" s="583">
        <v>8.9795918367346932</v>
      </c>
      <c r="AD28" s="583">
        <v>10.043668122270741</v>
      </c>
      <c r="AE28" s="583">
        <v>9.795918367346939</v>
      </c>
    </row>
    <row r="29" spans="1:31">
      <c r="A29" s="124"/>
      <c r="B29" s="543" t="s">
        <v>31</v>
      </c>
      <c r="C29" s="124"/>
      <c r="D29" s="126">
        <v>3.2467532467532467</v>
      </c>
      <c r="E29" s="126">
        <v>4.5161290322580649</v>
      </c>
      <c r="F29" s="126">
        <v>4.234527687296417</v>
      </c>
      <c r="G29" s="126">
        <v>7.7738515901060072</v>
      </c>
      <c r="H29" s="126">
        <v>6.375838926174497</v>
      </c>
      <c r="I29" s="126">
        <v>6.2314540059347179</v>
      </c>
      <c r="J29" s="126">
        <v>6.5476190476190474</v>
      </c>
      <c r="K29" s="126">
        <v>2.9069767441860463</v>
      </c>
      <c r="L29" s="126">
        <v>3.7974683544303796</v>
      </c>
      <c r="M29" s="126">
        <v>5.0955414012738851</v>
      </c>
      <c r="N29" s="126">
        <v>4</v>
      </c>
      <c r="O29" s="126">
        <v>1.0810810810810811</v>
      </c>
      <c r="P29" s="126">
        <v>1.9553072625698324</v>
      </c>
      <c r="Q29" s="580">
        <v>4.5822102425876015</v>
      </c>
      <c r="R29" s="126">
        <v>4.6511627906976747</v>
      </c>
      <c r="S29" s="126">
        <v>6.4220183486238529</v>
      </c>
      <c r="T29" s="126">
        <v>5.5</v>
      </c>
      <c r="U29" s="126">
        <v>8.3769633507853403</v>
      </c>
      <c r="V29" s="126">
        <v>9.0476190476190474</v>
      </c>
      <c r="W29" s="126">
        <v>8.0321285140562253</v>
      </c>
      <c r="X29" s="126">
        <v>8.085106382978724</v>
      </c>
      <c r="Y29" s="126">
        <v>3.669724770642202</v>
      </c>
      <c r="Z29" s="581">
        <v>4.0816326530612246</v>
      </c>
      <c r="AA29" s="581">
        <v>6.7307692307692308</v>
      </c>
      <c r="AB29" s="581">
        <v>6.4220183486238529</v>
      </c>
      <c r="AC29" s="581">
        <v>1.6326530612244898</v>
      </c>
      <c r="AD29" s="581">
        <v>2.6200873362445414</v>
      </c>
      <c r="AE29" s="581">
        <v>6.9387755102040813</v>
      </c>
    </row>
    <row r="30" spans="1:31">
      <c r="A30" s="124"/>
      <c r="B30" s="110" t="s">
        <v>93</v>
      </c>
      <c r="C30" s="124"/>
      <c r="D30" s="126" t="s">
        <v>25</v>
      </c>
      <c r="E30" s="126" t="s">
        <v>25</v>
      </c>
      <c r="F30" s="126" t="s">
        <v>25</v>
      </c>
      <c r="G30" s="126" t="s">
        <v>25</v>
      </c>
      <c r="H30" s="126" t="s">
        <v>25</v>
      </c>
      <c r="I30" s="126" t="s">
        <v>25</v>
      </c>
      <c r="J30" s="126" t="s">
        <v>25</v>
      </c>
      <c r="K30" s="126" t="s">
        <v>25</v>
      </c>
      <c r="L30" s="126">
        <v>1.8987341772151898</v>
      </c>
      <c r="M30" s="126">
        <v>2.5477707006369426</v>
      </c>
      <c r="N30" s="126">
        <v>2.2857142857142856</v>
      </c>
      <c r="O30" s="126">
        <v>0.54054054054054057</v>
      </c>
      <c r="P30" s="126">
        <v>1.6759776536312849</v>
      </c>
      <c r="Q30" s="580">
        <v>2.9649595687331538</v>
      </c>
      <c r="R30" s="126" t="s">
        <v>25</v>
      </c>
      <c r="S30" s="126" t="s">
        <v>25</v>
      </c>
      <c r="T30" s="126" t="s">
        <v>25</v>
      </c>
      <c r="U30" s="126" t="s">
        <v>25</v>
      </c>
      <c r="V30" s="126" t="s">
        <v>25</v>
      </c>
      <c r="W30" s="126" t="s">
        <v>25</v>
      </c>
      <c r="X30" s="126" t="s">
        <v>25</v>
      </c>
      <c r="Y30" s="126" t="s">
        <v>25</v>
      </c>
      <c r="Z30" s="581">
        <v>3.0612244897959182</v>
      </c>
      <c r="AA30" s="581">
        <v>1.9230769230769231</v>
      </c>
      <c r="AB30" s="581">
        <v>3.669724770642202</v>
      </c>
      <c r="AC30" s="581">
        <v>0.40816326530612246</v>
      </c>
      <c r="AD30" s="581">
        <v>1.7467248908296942</v>
      </c>
      <c r="AE30" s="581">
        <v>4.4897959183673466</v>
      </c>
    </row>
    <row r="31" spans="1:31">
      <c r="A31" s="124"/>
      <c r="B31" s="121" t="s">
        <v>4</v>
      </c>
      <c r="C31" s="124"/>
      <c r="D31" s="126">
        <v>0.64935064935064934</v>
      </c>
      <c r="E31" s="126">
        <v>0</v>
      </c>
      <c r="F31" s="126">
        <v>0.32573289902280128</v>
      </c>
      <c r="G31" s="126">
        <v>0.70671378091872794</v>
      </c>
      <c r="H31" s="126">
        <v>3.0201342281879193</v>
      </c>
      <c r="I31" s="126">
        <v>2.9673590504451037</v>
      </c>
      <c r="J31" s="126">
        <v>1.7857142857142858</v>
      </c>
      <c r="K31" s="126">
        <v>2.0348837209302326</v>
      </c>
      <c r="L31" s="126">
        <v>3.1645569620253164</v>
      </c>
      <c r="M31" s="126">
        <v>1.910828025477707</v>
      </c>
      <c r="N31" s="126">
        <v>1.7142857142857142</v>
      </c>
      <c r="O31" s="126">
        <v>2.4324324324324325</v>
      </c>
      <c r="P31" s="126">
        <v>1.6759776536312849</v>
      </c>
      <c r="Q31" s="580">
        <v>2.6954177897574128</v>
      </c>
      <c r="R31" s="126">
        <v>0.93023255813953487</v>
      </c>
      <c r="S31" s="126">
        <v>0</v>
      </c>
      <c r="T31" s="126">
        <v>0.5</v>
      </c>
      <c r="U31" s="126">
        <v>1.0471204188481675</v>
      </c>
      <c r="V31" s="126">
        <v>3.3333333333333335</v>
      </c>
      <c r="W31" s="126">
        <v>3.2128514056224899</v>
      </c>
      <c r="X31" s="126">
        <v>1.7021276595744681</v>
      </c>
      <c r="Y31" s="126">
        <v>2.7522935779816513</v>
      </c>
      <c r="Z31" s="581">
        <v>3.0612244897959182</v>
      </c>
      <c r="AA31" s="581">
        <v>2.8846153846153846</v>
      </c>
      <c r="AB31" s="581">
        <v>2.7522935779816513</v>
      </c>
      <c r="AC31" s="581">
        <v>2.8571428571428572</v>
      </c>
      <c r="AD31" s="581">
        <v>1.7467248908296942</v>
      </c>
      <c r="AE31" s="581">
        <v>3.2653061224489797</v>
      </c>
    </row>
    <row r="32" spans="1:31">
      <c r="A32" s="124"/>
      <c r="B32" s="528" t="s">
        <v>32</v>
      </c>
      <c r="C32" s="124"/>
      <c r="D32" s="126">
        <v>4.8701298701298699</v>
      </c>
      <c r="E32" s="126">
        <v>10.64516129032258</v>
      </c>
      <c r="F32" s="126">
        <v>14.006514657980455</v>
      </c>
      <c r="G32" s="126">
        <v>18.021201413427562</v>
      </c>
      <c r="H32" s="126">
        <v>13.758389261744966</v>
      </c>
      <c r="I32" s="126">
        <v>14.540059347181009</v>
      </c>
      <c r="J32" s="126">
        <v>16.36904761904762</v>
      </c>
      <c r="K32" s="583">
        <v>16.569767441860463</v>
      </c>
      <c r="L32" s="126">
        <v>15.822784810126583</v>
      </c>
      <c r="M32" s="126">
        <v>12.738853503184714</v>
      </c>
      <c r="N32" s="126">
        <v>16</v>
      </c>
      <c r="O32" s="126">
        <v>11.621621621621623</v>
      </c>
      <c r="P32" s="126">
        <v>11.173184357541899</v>
      </c>
      <c r="Q32" s="580">
        <v>14.285714285714285</v>
      </c>
      <c r="R32" s="126">
        <v>6.5116279069767442</v>
      </c>
      <c r="S32" s="126">
        <v>12.844036697247706</v>
      </c>
      <c r="T32" s="126">
        <v>16.5</v>
      </c>
      <c r="U32" s="126">
        <v>17.277486910994764</v>
      </c>
      <c r="V32" s="126">
        <v>17.61904761904762</v>
      </c>
      <c r="W32" s="126">
        <v>16.064257028112451</v>
      </c>
      <c r="X32" s="126">
        <v>18.297872340425531</v>
      </c>
      <c r="Y32" s="126">
        <v>17.431192660550458</v>
      </c>
      <c r="Z32" s="583">
        <v>19.387755102040817</v>
      </c>
      <c r="AA32" s="583">
        <v>15.384615384615385</v>
      </c>
      <c r="AB32" s="583">
        <v>23.853211009174313</v>
      </c>
      <c r="AC32" s="583">
        <v>11.428571428571429</v>
      </c>
      <c r="AD32" s="583">
        <v>11.790393013100436</v>
      </c>
      <c r="AE32" s="583">
        <v>16.326530612244898</v>
      </c>
    </row>
    <row r="33" spans="2:32" ht="13.5">
      <c r="B33" s="484" t="s">
        <v>79</v>
      </c>
      <c r="C33" s="542"/>
      <c r="D33" s="585">
        <v>4.2704626334519569</v>
      </c>
      <c r="E33" s="585">
        <v>7.9710144927536231</v>
      </c>
      <c r="F33" s="585">
        <v>9.7744360902255636</v>
      </c>
      <c r="G33" s="585">
        <v>7.4803149606299213</v>
      </c>
      <c r="H33" s="585">
        <v>7.8291814946619214</v>
      </c>
      <c r="I33" s="585">
        <v>9.4936708860759502</v>
      </c>
      <c r="J33" s="585">
        <v>6.557377049180328</v>
      </c>
      <c r="K33" s="126">
        <v>5.7507987220447285</v>
      </c>
      <c r="L33" s="585">
        <v>3.7974683544303796</v>
      </c>
      <c r="M33" s="585">
        <v>12.101910828025478</v>
      </c>
      <c r="N33" s="585">
        <v>10.285714285714286</v>
      </c>
      <c r="O33" s="585">
        <v>8.8414634146341466</v>
      </c>
      <c r="P33" s="585">
        <v>9.3457943925233646</v>
      </c>
      <c r="Q33" s="586">
        <v>10.588235294117647</v>
      </c>
      <c r="R33" s="585">
        <v>3.9603960396039604</v>
      </c>
      <c r="S33" s="585">
        <v>8.3743842364532028</v>
      </c>
      <c r="T33" s="585">
        <v>6.0439560439560438</v>
      </c>
      <c r="U33" s="585">
        <v>6.2146892655367232</v>
      </c>
      <c r="V33" s="585">
        <v>7.766990291262136</v>
      </c>
      <c r="W33" s="585">
        <v>9.1666666666666661</v>
      </c>
      <c r="X33" s="585">
        <v>5.3571428571428568</v>
      </c>
      <c r="Y33" s="585">
        <v>3.8647342995169081</v>
      </c>
      <c r="Z33" s="581">
        <v>3.0612244897959182</v>
      </c>
      <c r="AA33" s="581">
        <v>13.461538461538462</v>
      </c>
      <c r="AB33" s="581">
        <v>11.926605504587156</v>
      </c>
      <c r="AC33" s="581">
        <v>5.982905982905983</v>
      </c>
      <c r="AD33" s="581">
        <v>9.5454545454545467</v>
      </c>
      <c r="AE33" s="581">
        <v>7.6595744680851059</v>
      </c>
      <c r="AF33" s="251"/>
    </row>
    <row r="34" spans="2:32" ht="13.5">
      <c r="B34" s="329" t="s">
        <v>80</v>
      </c>
      <c r="C34" s="538"/>
      <c r="D34" s="583">
        <v>0</v>
      </c>
      <c r="E34" s="583">
        <v>0.64516129032258063</v>
      </c>
      <c r="F34" s="583">
        <v>0.65146579804560256</v>
      </c>
      <c r="G34" s="583">
        <v>1.0600706713780919</v>
      </c>
      <c r="H34" s="583">
        <v>0.35587188612099646</v>
      </c>
      <c r="I34" s="583">
        <v>0.31645569620253167</v>
      </c>
      <c r="J34" s="583">
        <v>0.32786885245901637</v>
      </c>
      <c r="K34" s="583">
        <v>0</v>
      </c>
      <c r="L34" s="583">
        <v>0</v>
      </c>
      <c r="M34" s="583">
        <v>1.2738853503184713</v>
      </c>
      <c r="N34" s="583">
        <v>1.1428571428571428</v>
      </c>
      <c r="O34" s="583">
        <v>0.6097560975609756</v>
      </c>
      <c r="P34" s="583">
        <v>2.4922118380062304</v>
      </c>
      <c r="Q34" s="584">
        <v>1.1764705882352942</v>
      </c>
      <c r="R34" s="583">
        <v>0</v>
      </c>
      <c r="S34" s="583">
        <v>0.91743119266055051</v>
      </c>
      <c r="T34" s="583">
        <v>0</v>
      </c>
      <c r="U34" s="583">
        <v>1.0471204188481675</v>
      </c>
      <c r="V34" s="583">
        <v>0.47619047619047616</v>
      </c>
      <c r="W34" s="583">
        <v>0</v>
      </c>
      <c r="X34" s="583">
        <v>0.44642857142857145</v>
      </c>
      <c r="Y34" s="583">
        <v>0</v>
      </c>
      <c r="Z34" s="583">
        <v>0</v>
      </c>
      <c r="AA34" s="583">
        <v>1.9230769230769231</v>
      </c>
      <c r="AB34" s="583">
        <v>0.91743119266055051</v>
      </c>
      <c r="AC34" s="583">
        <v>0.85470085470085477</v>
      </c>
      <c r="AD34" s="583">
        <v>3.6363636363636362</v>
      </c>
      <c r="AE34" s="583">
        <v>1.7021276595744681</v>
      </c>
      <c r="AF34" s="251"/>
    </row>
    <row r="35" spans="2:32" ht="13.5">
      <c r="B35" s="329" t="s">
        <v>81</v>
      </c>
      <c r="C35" s="487"/>
      <c r="D35" s="583">
        <v>100</v>
      </c>
      <c r="E35" s="583">
        <v>100</v>
      </c>
      <c r="F35" s="583">
        <v>100</v>
      </c>
      <c r="G35" s="583">
        <v>100</v>
      </c>
      <c r="H35" s="583">
        <v>100</v>
      </c>
      <c r="I35" s="583">
        <v>100</v>
      </c>
      <c r="J35" s="583">
        <v>100</v>
      </c>
      <c r="K35" s="583">
        <v>100</v>
      </c>
      <c r="L35" s="583">
        <v>100</v>
      </c>
      <c r="M35" s="583">
        <v>100</v>
      </c>
      <c r="N35" s="583">
        <v>100</v>
      </c>
      <c r="O35" s="583">
        <v>100</v>
      </c>
      <c r="P35" s="583">
        <v>100</v>
      </c>
      <c r="Q35" s="584">
        <v>100</v>
      </c>
      <c r="R35" s="583">
        <v>100</v>
      </c>
      <c r="S35" s="583">
        <v>100</v>
      </c>
      <c r="T35" s="583">
        <v>100</v>
      </c>
      <c r="U35" s="583">
        <v>100</v>
      </c>
      <c r="V35" s="583">
        <v>100</v>
      </c>
      <c r="W35" s="583">
        <v>100</v>
      </c>
      <c r="X35" s="583">
        <v>100</v>
      </c>
      <c r="Y35" s="583">
        <v>100</v>
      </c>
      <c r="Z35" s="583">
        <v>100</v>
      </c>
      <c r="AA35" s="583">
        <v>100</v>
      </c>
      <c r="AB35" s="583">
        <v>100</v>
      </c>
      <c r="AC35" s="583">
        <v>100</v>
      </c>
      <c r="AD35" s="583">
        <v>100</v>
      </c>
      <c r="AE35" s="583">
        <v>100</v>
      </c>
      <c r="AF35" s="251"/>
    </row>
    <row r="36" spans="2:32" ht="64.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251"/>
    </row>
  </sheetData>
  <mergeCells count="5">
    <mergeCell ref="C4:D4"/>
    <mergeCell ref="B2:AE3"/>
    <mergeCell ref="D5:Q5"/>
    <mergeCell ref="R5:AE5"/>
    <mergeCell ref="B36:AE36"/>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17" width="6.5703125" style="125" customWidth="1"/>
    <col min="18"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573"/>
      <c r="S1" s="573"/>
      <c r="T1" s="573"/>
      <c r="U1" s="573"/>
      <c r="V1" s="573"/>
      <c r="W1" s="573"/>
      <c r="X1" s="573"/>
    </row>
    <row r="2" spans="1:31" ht="12.75" customHeight="1">
      <c r="A2" s="124"/>
      <c r="B2" s="654" t="s">
        <v>203</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t="s">
        <v>75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t="s">
        <v>75</v>
      </c>
      <c r="Z6" s="549" t="s">
        <v>88</v>
      </c>
      <c r="AA6" s="549" t="s">
        <v>89</v>
      </c>
      <c r="AB6" s="549" t="s">
        <v>90</v>
      </c>
      <c r="AC6" s="549" t="s">
        <v>104</v>
      </c>
      <c r="AD6" s="549" t="s">
        <v>105</v>
      </c>
      <c r="AE6" s="549" t="s">
        <v>106</v>
      </c>
    </row>
    <row r="7" spans="1:31" ht="18">
      <c r="A7" s="124"/>
      <c r="B7" s="484" t="s">
        <v>11</v>
      </c>
      <c r="C7" s="485"/>
      <c r="D7" s="571">
        <v>212</v>
      </c>
      <c r="E7" s="571">
        <v>192</v>
      </c>
      <c r="F7" s="571">
        <v>186</v>
      </c>
      <c r="G7" s="571">
        <v>160</v>
      </c>
      <c r="H7" s="571">
        <v>194</v>
      </c>
      <c r="I7" s="571">
        <v>195</v>
      </c>
      <c r="J7" s="571">
        <v>227</v>
      </c>
      <c r="K7" s="629">
        <v>184</v>
      </c>
      <c r="L7" s="624">
        <v>208</v>
      </c>
      <c r="M7" s="624">
        <v>222</v>
      </c>
      <c r="N7" s="571">
        <v>202</v>
      </c>
      <c r="O7" s="571">
        <v>212</v>
      </c>
      <c r="P7" s="571">
        <v>197</v>
      </c>
      <c r="Q7" s="572">
        <v>207</v>
      </c>
      <c r="R7" s="571">
        <v>151</v>
      </c>
      <c r="S7" s="571">
        <v>141</v>
      </c>
      <c r="T7" s="571">
        <v>131</v>
      </c>
      <c r="U7" s="571">
        <v>105</v>
      </c>
      <c r="V7" s="571">
        <v>134</v>
      </c>
      <c r="W7" s="571">
        <v>138</v>
      </c>
      <c r="X7" s="571">
        <v>147</v>
      </c>
      <c r="Y7" s="571">
        <v>110</v>
      </c>
      <c r="Z7" s="571">
        <v>132</v>
      </c>
      <c r="AA7" s="571">
        <v>150</v>
      </c>
      <c r="AB7" s="571">
        <v>125</v>
      </c>
      <c r="AC7" s="571">
        <v>137</v>
      </c>
      <c r="AD7" s="571">
        <v>109</v>
      </c>
      <c r="AE7" s="571">
        <v>133</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1.0192307692307692</v>
      </c>
      <c r="P8" s="625">
        <v>1.0051020408163265</v>
      </c>
      <c r="Q8" s="626">
        <v>1.0048543689320388</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1.0148148148148148</v>
      </c>
      <c r="AD8" s="625">
        <v>1</v>
      </c>
      <c r="AE8" s="625">
        <v>1.0075757575757576</v>
      </c>
    </row>
    <row r="9" spans="1:31">
      <c r="A9" s="124"/>
      <c r="B9" s="121" t="s">
        <v>67</v>
      </c>
      <c r="C9" s="124"/>
      <c r="D9" s="577">
        <v>1.0235849056603779</v>
      </c>
      <c r="E9" s="577">
        <v>1.026041666666667</v>
      </c>
      <c r="F9" s="577">
        <v>1.0215053763440862</v>
      </c>
      <c r="G9" s="577">
        <v>1.0375000000000001</v>
      </c>
      <c r="H9" s="577">
        <v>1.0515463917525774</v>
      </c>
      <c r="I9" s="577">
        <v>1.0717948717948718</v>
      </c>
      <c r="J9" s="577">
        <v>1.1013215859030836</v>
      </c>
      <c r="K9" s="578">
        <v>1.168141592920354</v>
      </c>
      <c r="L9" s="577">
        <v>1.125</v>
      </c>
      <c r="M9" s="577">
        <v>1.0999999999999999</v>
      </c>
      <c r="N9" s="578">
        <v>1.1224489795918369</v>
      </c>
      <c r="O9" s="578">
        <v>1.1462264150943395</v>
      </c>
      <c r="P9" s="578">
        <v>1.1725888324873097</v>
      </c>
      <c r="Q9" s="579">
        <v>1.251207729468599</v>
      </c>
      <c r="R9" s="578">
        <v>1.0132450331125831</v>
      </c>
      <c r="S9" s="578">
        <v>1.0354609929078014</v>
      </c>
      <c r="T9" s="578">
        <v>1.0305343511450384</v>
      </c>
      <c r="U9" s="578">
        <v>1.0571428571428576</v>
      </c>
      <c r="V9" s="578">
        <v>1.0671641791044777</v>
      </c>
      <c r="W9" s="578">
        <v>1.0942028985507246</v>
      </c>
      <c r="X9" s="577">
        <v>1.1428571428571428</v>
      </c>
      <c r="Y9" s="577">
        <v>1.1891891891891893</v>
      </c>
      <c r="Z9" s="577">
        <v>1.1733333333333336</v>
      </c>
      <c r="AA9" s="577">
        <v>1.1081081081081083</v>
      </c>
      <c r="AB9" s="577">
        <v>1.109375</v>
      </c>
      <c r="AC9" s="577">
        <v>1.1532846715328466</v>
      </c>
      <c r="AD9" s="577">
        <v>1.1192660550458715</v>
      </c>
      <c r="AE9" s="577">
        <v>1.2781954887218046</v>
      </c>
    </row>
    <row r="10" spans="1:31">
      <c r="A10" s="124"/>
      <c r="B10" s="121" t="s">
        <v>2</v>
      </c>
      <c r="C10" s="124"/>
      <c r="D10" s="126">
        <v>53.773584905660378</v>
      </c>
      <c r="E10" s="126">
        <v>47.916666666666664</v>
      </c>
      <c r="F10" s="126">
        <v>50.537634408602152</v>
      </c>
      <c r="G10" s="126">
        <v>60</v>
      </c>
      <c r="H10" s="126">
        <v>57.216494845360828</v>
      </c>
      <c r="I10" s="126">
        <v>57.435897435897438</v>
      </c>
      <c r="J10" s="126">
        <v>60.792951541850222</v>
      </c>
      <c r="K10" s="126">
        <v>56.637168141592923</v>
      </c>
      <c r="L10" s="126">
        <v>53.571428571428569</v>
      </c>
      <c r="M10" s="126">
        <v>58.18181818181818</v>
      </c>
      <c r="N10" s="126">
        <v>65.306122448979593</v>
      </c>
      <c r="O10" s="126">
        <v>57.547169811320757</v>
      </c>
      <c r="P10" s="126">
        <v>57.360406091370564</v>
      </c>
      <c r="Q10" s="580">
        <v>66.666666666666657</v>
      </c>
      <c r="R10" s="126">
        <v>56.29139072847682</v>
      </c>
      <c r="S10" s="126">
        <v>55.319148936170215</v>
      </c>
      <c r="T10" s="126">
        <v>57.251908396946568</v>
      </c>
      <c r="U10" s="126">
        <v>65.714285714285708</v>
      </c>
      <c r="V10" s="126">
        <v>60.447761194029852</v>
      </c>
      <c r="W10" s="126">
        <v>60.869565217391305</v>
      </c>
      <c r="X10" s="126">
        <v>63.265306122448976</v>
      </c>
      <c r="Y10" s="126">
        <v>62.162162162162161</v>
      </c>
      <c r="Z10" s="126">
        <v>64</v>
      </c>
      <c r="AA10" s="126">
        <v>60.810810810810814</v>
      </c>
      <c r="AB10" s="126">
        <v>78.125</v>
      </c>
      <c r="AC10" s="126">
        <v>69.34306569343066</v>
      </c>
      <c r="AD10" s="126">
        <v>63.302752293577981</v>
      </c>
      <c r="AE10" s="126">
        <v>72.932330827067673</v>
      </c>
    </row>
    <row r="11" spans="1:31">
      <c r="A11" s="124"/>
      <c r="B11" s="121" t="s">
        <v>5</v>
      </c>
      <c r="C11" s="124"/>
      <c r="D11" s="126">
        <v>80.319148936170208</v>
      </c>
      <c r="E11" s="126">
        <v>81.502890173410407</v>
      </c>
      <c r="F11" s="126">
        <v>75.72254335260115</v>
      </c>
      <c r="G11" s="126">
        <v>70.469798657718115</v>
      </c>
      <c r="H11" s="126">
        <v>69.072164948453604</v>
      </c>
      <c r="I11" s="126">
        <v>70.769230769230774</v>
      </c>
      <c r="J11" s="126">
        <v>64.757709251101318</v>
      </c>
      <c r="K11" s="126">
        <v>65.486725663716811</v>
      </c>
      <c r="L11" s="126">
        <v>66.964285714285708</v>
      </c>
      <c r="M11" s="126">
        <v>67.272727272727266</v>
      </c>
      <c r="N11" s="126">
        <v>65.306122448979593</v>
      </c>
      <c r="O11" s="126">
        <v>64.622641509433961</v>
      </c>
      <c r="P11" s="126">
        <v>55.329949238578678</v>
      </c>
      <c r="Q11" s="580">
        <v>64.251207729468589</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c r="A12" s="124"/>
      <c r="B12" s="329" t="s">
        <v>10</v>
      </c>
      <c r="C12" s="538"/>
      <c r="D12" s="583">
        <v>71.891509433962241</v>
      </c>
      <c r="E12" s="583">
        <v>71.807291666666686</v>
      </c>
      <c r="F12" s="583">
        <v>73.209677419354861</v>
      </c>
      <c r="G12" s="583">
        <v>73.612499999999997</v>
      </c>
      <c r="H12" s="583">
        <v>71.494845360824726</v>
      </c>
      <c r="I12" s="583">
        <v>70.969230769230762</v>
      </c>
      <c r="J12" s="583">
        <v>73.387665198237883</v>
      </c>
      <c r="K12" s="583">
        <v>73.495575221238937</v>
      </c>
      <c r="L12" s="583">
        <v>71.741071428571445</v>
      </c>
      <c r="M12" s="583">
        <v>71.681818181818201</v>
      </c>
      <c r="N12" s="583">
        <v>71.69387755102035</v>
      </c>
      <c r="O12" s="583">
        <v>73.051886792452891</v>
      </c>
      <c r="P12" s="583">
        <v>74.659898477157398</v>
      </c>
      <c r="Q12" s="584">
        <v>72.502415458937222</v>
      </c>
      <c r="R12" s="583">
        <v>66.854304635761551</v>
      </c>
      <c r="S12" s="583">
        <v>67.113475177304991</v>
      </c>
      <c r="T12" s="583">
        <v>68.36641221374046</v>
      </c>
      <c r="U12" s="583">
        <v>67.8</v>
      </c>
      <c r="V12" s="583">
        <v>65.626865671641781</v>
      </c>
      <c r="W12" s="583">
        <v>65.514492753623145</v>
      </c>
      <c r="X12" s="583">
        <v>67.244897959183675</v>
      </c>
      <c r="Y12" s="583">
        <v>67.702702702702709</v>
      </c>
      <c r="Z12" s="583">
        <v>65.560000000000031</v>
      </c>
      <c r="AA12" s="583">
        <v>64.891891891891902</v>
      </c>
      <c r="AB12" s="583">
        <v>63.921875</v>
      </c>
      <c r="AC12" s="583">
        <v>66.0948905109489</v>
      </c>
      <c r="AD12" s="583">
        <v>66.155963302752284</v>
      </c>
      <c r="AE12" s="583">
        <v>64.94736842105263</v>
      </c>
    </row>
    <row r="13" spans="1:31">
      <c r="A13" s="124"/>
      <c r="B13" s="484" t="s">
        <v>6</v>
      </c>
      <c r="C13" s="542"/>
      <c r="D13" s="585">
        <v>96.226415094339629</v>
      </c>
      <c r="E13" s="585">
        <v>96.354166666666671</v>
      </c>
      <c r="F13" s="585">
        <v>94.086021505376351</v>
      </c>
      <c r="G13" s="585">
        <v>95</v>
      </c>
      <c r="H13" s="585">
        <v>94.845360824742272</v>
      </c>
      <c r="I13" s="585">
        <v>94.871794871794876</v>
      </c>
      <c r="J13" s="585">
        <v>94.273127753303967</v>
      </c>
      <c r="K13" s="126">
        <v>92.920353982300881</v>
      </c>
      <c r="L13" s="585">
        <v>96.428571428571431</v>
      </c>
      <c r="M13" s="585">
        <v>94.545454545454547</v>
      </c>
      <c r="N13" s="585">
        <v>95.91836734693878</v>
      </c>
      <c r="O13" s="585">
        <v>96.698113207547166</v>
      </c>
      <c r="P13" s="585">
        <v>96.954314720812178</v>
      </c>
      <c r="Q13" s="586">
        <v>94.685990338164245</v>
      </c>
      <c r="R13" s="585">
        <v>94.701986754966882</v>
      </c>
      <c r="S13" s="585">
        <v>95.035460992907801</v>
      </c>
      <c r="T13" s="585">
        <v>92.36641221374046</v>
      </c>
      <c r="U13" s="585">
        <v>93.333333333333329</v>
      </c>
      <c r="V13" s="585">
        <v>92.537313432835816</v>
      </c>
      <c r="W13" s="585">
        <v>94.927536231884062</v>
      </c>
      <c r="X13" s="585">
        <v>91.836734693877546</v>
      </c>
      <c r="Y13" s="585">
        <v>90.540540540540547</v>
      </c>
      <c r="Z13" s="585">
        <v>94.666666666666671</v>
      </c>
      <c r="AA13" s="585">
        <v>93.243243243243242</v>
      </c>
      <c r="AB13" s="585">
        <v>95.3125</v>
      </c>
      <c r="AC13" s="585">
        <v>94.890510948905103</v>
      </c>
      <c r="AD13" s="585">
        <v>94.495412844036693</v>
      </c>
      <c r="AE13" s="585">
        <v>92.481203007518801</v>
      </c>
    </row>
    <row r="14" spans="1:31">
      <c r="A14" s="124"/>
      <c r="B14" s="121" t="s">
        <v>1</v>
      </c>
      <c r="C14" s="124"/>
      <c r="D14" s="126">
        <v>9.7264150943396199</v>
      </c>
      <c r="E14" s="126">
        <v>9.4583333333333304</v>
      </c>
      <c r="F14" s="126">
        <v>6.4838709677419342</v>
      </c>
      <c r="G14" s="126">
        <v>7.2249999999999996</v>
      </c>
      <c r="H14" s="126">
        <v>6.5876288659793829</v>
      </c>
      <c r="I14" s="126">
        <v>5.7692307692307674</v>
      </c>
      <c r="J14" s="126">
        <v>6.894273127753304</v>
      </c>
      <c r="K14" s="126">
        <v>6.884955752212389</v>
      </c>
      <c r="L14" s="126">
        <v>6.4553571428571441</v>
      </c>
      <c r="M14" s="126">
        <v>5.2181818181818196</v>
      </c>
      <c r="N14" s="126">
        <v>5.9795918367346959</v>
      </c>
      <c r="O14" s="126">
        <v>7.5613207547169816</v>
      </c>
      <c r="P14" s="126">
        <v>8.7664974619289353</v>
      </c>
      <c r="Q14" s="580">
        <v>9.6135265700483039</v>
      </c>
      <c r="R14" s="126">
        <v>10.099337748344368</v>
      </c>
      <c r="S14" s="126">
        <v>9.2056737588652489</v>
      </c>
      <c r="T14" s="126">
        <v>6.5419847328244316</v>
      </c>
      <c r="U14" s="126">
        <v>7.5523809523809549</v>
      </c>
      <c r="V14" s="126">
        <v>6.6492537313432836</v>
      </c>
      <c r="W14" s="126">
        <v>5.6666666666666696</v>
      </c>
      <c r="X14" s="126">
        <v>7.4353741496598635</v>
      </c>
      <c r="Y14" s="126">
        <v>6.2837837837837842</v>
      </c>
      <c r="Z14" s="126">
        <v>7.2400000000000038</v>
      </c>
      <c r="AA14" s="126">
        <v>5.4324324324324333</v>
      </c>
      <c r="AB14" s="126">
        <v>6.96875</v>
      </c>
      <c r="AC14" s="126">
        <v>7.9489051094890497</v>
      </c>
      <c r="AD14" s="126">
        <v>7.6972477064220168</v>
      </c>
      <c r="AE14" s="126">
        <v>9.7518796992481231</v>
      </c>
    </row>
    <row r="15" spans="1:31">
      <c r="A15" s="124"/>
      <c r="B15" s="121" t="s">
        <v>94</v>
      </c>
      <c r="C15" s="122"/>
      <c r="D15" s="122"/>
      <c r="E15" s="121"/>
      <c r="F15" s="122"/>
      <c r="G15" s="121"/>
      <c r="H15" s="122"/>
      <c r="I15" s="121"/>
      <c r="J15" s="122"/>
      <c r="K15" s="121"/>
      <c r="L15" s="122"/>
      <c r="M15" s="121"/>
      <c r="N15" s="121"/>
      <c r="O15" s="121"/>
      <c r="P15" s="121"/>
      <c r="Q15" s="382"/>
      <c r="R15" s="383"/>
      <c r="S15" s="383"/>
      <c r="T15" s="383"/>
      <c r="U15" s="383"/>
      <c r="V15" s="383"/>
      <c r="W15" s="383"/>
      <c r="X15" s="383"/>
      <c r="Y15" s="383"/>
      <c r="Z15" s="383"/>
      <c r="AA15" s="383"/>
      <c r="AB15" s="383"/>
      <c r="AC15" s="383"/>
      <c r="AD15" s="383"/>
      <c r="AE15" s="383"/>
    </row>
    <row r="16" spans="1:31">
      <c r="A16" s="124"/>
      <c r="B16" s="123" t="s">
        <v>85</v>
      </c>
      <c r="C16" s="122"/>
      <c r="D16" s="582" t="s">
        <v>25</v>
      </c>
      <c r="E16" s="582" t="s">
        <v>25</v>
      </c>
      <c r="F16" s="582" t="s">
        <v>25</v>
      </c>
      <c r="G16" s="582" t="s">
        <v>25</v>
      </c>
      <c r="H16" s="582" t="s">
        <v>25</v>
      </c>
      <c r="I16" s="582" t="s">
        <v>25</v>
      </c>
      <c r="J16" s="582" t="s">
        <v>25</v>
      </c>
      <c r="K16" s="582" t="s">
        <v>25</v>
      </c>
      <c r="L16" s="582" t="s">
        <v>25</v>
      </c>
      <c r="M16" s="582" t="s">
        <v>25</v>
      </c>
      <c r="N16" s="582">
        <v>80</v>
      </c>
      <c r="O16" s="582">
        <v>58.333333333333336</v>
      </c>
      <c r="P16" s="582">
        <v>68.75</v>
      </c>
      <c r="Q16" s="627">
        <v>52.173913043478258</v>
      </c>
      <c r="R16" s="582" t="s">
        <v>25</v>
      </c>
      <c r="S16" s="582" t="s">
        <v>25</v>
      </c>
      <c r="T16" s="582" t="s">
        <v>25</v>
      </c>
      <c r="U16" s="582" t="s">
        <v>25</v>
      </c>
      <c r="V16" s="582" t="s">
        <v>25</v>
      </c>
      <c r="W16" s="582" t="s">
        <v>25</v>
      </c>
      <c r="X16" s="582" t="s">
        <v>25</v>
      </c>
      <c r="Y16" s="582" t="s">
        <v>25</v>
      </c>
      <c r="Z16" s="582" t="s">
        <v>25</v>
      </c>
      <c r="AA16" s="582" t="s">
        <v>25</v>
      </c>
      <c r="AB16" s="126">
        <v>100</v>
      </c>
      <c r="AC16" s="126">
        <v>71.428571428571431</v>
      </c>
      <c r="AD16" s="126">
        <v>80</v>
      </c>
      <c r="AE16" s="126">
        <v>47.058823529411761</v>
      </c>
    </row>
    <row r="17" spans="1:31">
      <c r="A17" s="124"/>
      <c r="B17" s="123" t="s">
        <v>86</v>
      </c>
      <c r="C17" s="122"/>
      <c r="D17" s="582" t="s">
        <v>25</v>
      </c>
      <c r="E17" s="582" t="s">
        <v>25</v>
      </c>
      <c r="F17" s="582" t="s">
        <v>25</v>
      </c>
      <c r="G17" s="582" t="s">
        <v>25</v>
      </c>
      <c r="H17" s="582" t="s">
        <v>25</v>
      </c>
      <c r="I17" s="582" t="s">
        <v>25</v>
      </c>
      <c r="J17" s="582" t="s">
        <v>25</v>
      </c>
      <c r="K17" s="582" t="s">
        <v>25</v>
      </c>
      <c r="L17" s="582" t="s">
        <v>25</v>
      </c>
      <c r="M17" s="582" t="s">
        <v>25</v>
      </c>
      <c r="N17" s="582">
        <v>20</v>
      </c>
      <c r="O17" s="582">
        <v>33.333333333333329</v>
      </c>
      <c r="P17" s="582">
        <v>31.25</v>
      </c>
      <c r="Q17" s="627">
        <v>34.782608695652172</v>
      </c>
      <c r="R17" s="582" t="s">
        <v>25</v>
      </c>
      <c r="S17" s="582" t="s">
        <v>25</v>
      </c>
      <c r="T17" s="582" t="s">
        <v>25</v>
      </c>
      <c r="U17" s="582" t="s">
        <v>25</v>
      </c>
      <c r="V17" s="582" t="s">
        <v>25</v>
      </c>
      <c r="W17" s="582" t="s">
        <v>25</v>
      </c>
      <c r="X17" s="582" t="s">
        <v>25</v>
      </c>
      <c r="Y17" s="582" t="s">
        <v>25</v>
      </c>
      <c r="Z17" s="582" t="s">
        <v>25</v>
      </c>
      <c r="AA17" s="582" t="s">
        <v>25</v>
      </c>
      <c r="AB17" s="126">
        <v>0</v>
      </c>
      <c r="AC17" s="126">
        <v>21.428571428571427</v>
      </c>
      <c r="AD17" s="126">
        <v>20</v>
      </c>
      <c r="AE17" s="126">
        <v>35.294117647058826</v>
      </c>
    </row>
    <row r="18" spans="1:31">
      <c r="A18" s="124"/>
      <c r="B18" s="123" t="s">
        <v>87</v>
      </c>
      <c r="C18" s="122"/>
      <c r="D18" s="582" t="s">
        <v>25</v>
      </c>
      <c r="E18" s="582" t="s">
        <v>25</v>
      </c>
      <c r="F18" s="582" t="s">
        <v>25</v>
      </c>
      <c r="G18" s="582" t="s">
        <v>25</v>
      </c>
      <c r="H18" s="582" t="s">
        <v>25</v>
      </c>
      <c r="I18" s="582" t="s">
        <v>25</v>
      </c>
      <c r="J18" s="582" t="s">
        <v>25</v>
      </c>
      <c r="K18" s="582" t="s">
        <v>25</v>
      </c>
      <c r="L18" s="582" t="s">
        <v>25</v>
      </c>
      <c r="M18" s="582" t="s">
        <v>25</v>
      </c>
      <c r="N18" s="582">
        <v>0</v>
      </c>
      <c r="O18" s="582">
        <v>8.3333333333333321</v>
      </c>
      <c r="P18" s="582">
        <v>0</v>
      </c>
      <c r="Q18" s="627">
        <v>13.043478260869565</v>
      </c>
      <c r="R18" s="582" t="s">
        <v>25</v>
      </c>
      <c r="S18" s="582" t="s">
        <v>25</v>
      </c>
      <c r="T18" s="582" t="s">
        <v>25</v>
      </c>
      <c r="U18" s="582" t="s">
        <v>25</v>
      </c>
      <c r="V18" s="582" t="s">
        <v>25</v>
      </c>
      <c r="W18" s="582" t="s">
        <v>25</v>
      </c>
      <c r="X18" s="582" t="s">
        <v>25</v>
      </c>
      <c r="Y18" s="582" t="s">
        <v>25</v>
      </c>
      <c r="Z18" s="582" t="s">
        <v>25</v>
      </c>
      <c r="AA18" s="582" t="s">
        <v>25</v>
      </c>
      <c r="AB18" s="126">
        <v>0</v>
      </c>
      <c r="AC18" s="126">
        <v>7.1428571428571423</v>
      </c>
      <c r="AD18" s="126">
        <v>0</v>
      </c>
      <c r="AE18" s="126">
        <v>17.647058823529413</v>
      </c>
    </row>
    <row r="19" spans="1:31">
      <c r="A19" s="124"/>
      <c r="B19" s="123" t="s">
        <v>92</v>
      </c>
      <c r="C19" s="122"/>
      <c r="D19" s="582" t="s">
        <v>25</v>
      </c>
      <c r="E19" s="582" t="s">
        <v>25</v>
      </c>
      <c r="F19" s="582" t="s">
        <v>25</v>
      </c>
      <c r="G19" s="582" t="s">
        <v>25</v>
      </c>
      <c r="H19" s="582" t="s">
        <v>25</v>
      </c>
      <c r="I19" s="582" t="s">
        <v>25</v>
      </c>
      <c r="J19" s="582" t="s">
        <v>25</v>
      </c>
      <c r="K19" s="582" t="s">
        <v>25</v>
      </c>
      <c r="L19" s="582" t="s">
        <v>25</v>
      </c>
      <c r="M19" s="582" t="s">
        <v>25</v>
      </c>
      <c r="N19" s="582">
        <v>5.1020408163265305</v>
      </c>
      <c r="O19" s="582">
        <v>11.320754716981128</v>
      </c>
      <c r="P19" s="582">
        <v>8.1218274111675157</v>
      </c>
      <c r="Q19" s="627">
        <v>11.111111111111114</v>
      </c>
      <c r="R19" s="582" t="s">
        <v>25</v>
      </c>
      <c r="S19" s="582" t="s">
        <v>25</v>
      </c>
      <c r="T19" s="582" t="s">
        <v>25</v>
      </c>
      <c r="U19" s="582" t="s">
        <v>25</v>
      </c>
      <c r="V19" s="582" t="s">
        <v>25</v>
      </c>
      <c r="W19" s="582" t="s">
        <v>25</v>
      </c>
      <c r="X19" s="582" t="s">
        <v>25</v>
      </c>
      <c r="Y19" s="582" t="s">
        <v>25</v>
      </c>
      <c r="Z19" s="582" t="s">
        <v>25</v>
      </c>
      <c r="AA19" s="582" t="s">
        <v>25</v>
      </c>
      <c r="AB19" s="126">
        <v>4.6875</v>
      </c>
      <c r="AC19" s="126">
        <v>10.21897810218978</v>
      </c>
      <c r="AD19" s="126">
        <v>9.1743119266055118</v>
      </c>
      <c r="AE19" s="126">
        <v>12.781954887218049</v>
      </c>
    </row>
    <row r="20" spans="1:31">
      <c r="A20" s="124"/>
      <c r="B20" s="121" t="s">
        <v>73</v>
      </c>
      <c r="C20" s="124"/>
      <c r="D20" s="126">
        <v>11.320754716981131</v>
      </c>
      <c r="E20" s="126">
        <v>9.8958333333333339</v>
      </c>
      <c r="F20" s="126">
        <v>6.989247311827957</v>
      </c>
      <c r="G20" s="126">
        <v>6.875</v>
      </c>
      <c r="H20" s="126">
        <v>10.824742268041238</v>
      </c>
      <c r="I20" s="126">
        <v>7.1794871794871797</v>
      </c>
      <c r="J20" s="126">
        <v>7.4889867841409687</v>
      </c>
      <c r="K20" s="126">
        <v>4.4247787610619467</v>
      </c>
      <c r="L20" s="126">
        <v>10.714285714285714</v>
      </c>
      <c r="M20" s="126">
        <v>3.6363636363636362</v>
      </c>
      <c r="N20" s="126">
        <v>7.1428571428571432</v>
      </c>
      <c r="O20" s="126">
        <v>11.320754716981133</v>
      </c>
      <c r="P20" s="126">
        <v>8.1218274111675122</v>
      </c>
      <c r="Q20" s="580">
        <v>8.2125603864734309</v>
      </c>
      <c r="R20" s="126">
        <v>6.6225165562913908</v>
      </c>
      <c r="S20" s="126">
        <v>7.0921985815602833</v>
      </c>
      <c r="T20" s="126">
        <v>6.106870229007634</v>
      </c>
      <c r="U20" s="126">
        <v>3.8095238095238093</v>
      </c>
      <c r="V20" s="126">
        <v>7.4626865671641793</v>
      </c>
      <c r="W20" s="126">
        <v>2.0512820512820511</v>
      </c>
      <c r="X20" s="126">
        <v>1.3605442176870748</v>
      </c>
      <c r="Y20" s="126">
        <v>2.7027027027027026</v>
      </c>
      <c r="Z20" s="126">
        <v>8</v>
      </c>
      <c r="AA20" s="126">
        <v>1.3513513513513513</v>
      </c>
      <c r="AB20" s="126">
        <v>3.125</v>
      </c>
      <c r="AC20" s="126">
        <v>5.1094890510948909</v>
      </c>
      <c r="AD20" s="126">
        <v>4.5871559633027523</v>
      </c>
      <c r="AE20" s="126">
        <v>4.5112781954887211</v>
      </c>
    </row>
    <row r="21" spans="1:31">
      <c r="A21" s="124"/>
      <c r="B21" s="329" t="s">
        <v>74</v>
      </c>
      <c r="C21" s="538"/>
      <c r="D21" s="583">
        <v>11.320754716981131</v>
      </c>
      <c r="E21" s="583">
        <v>9.8958333333333339</v>
      </c>
      <c r="F21" s="583">
        <v>6.989247311827957</v>
      </c>
      <c r="G21" s="583">
        <v>6.875</v>
      </c>
      <c r="H21" s="126">
        <v>10.824742268041238</v>
      </c>
      <c r="I21" s="126">
        <v>7.1794871794871797</v>
      </c>
      <c r="J21" s="126">
        <v>7.0484581497797354</v>
      </c>
      <c r="K21" s="583">
        <v>3.5398230088495577</v>
      </c>
      <c r="L21" s="126">
        <v>9.8214285714285712</v>
      </c>
      <c r="M21" s="126">
        <v>3.6363636363636362</v>
      </c>
      <c r="N21" s="126">
        <v>6.1224489795918364</v>
      </c>
      <c r="O21" s="126">
        <v>9.9056603773584904</v>
      </c>
      <c r="P21" s="126">
        <v>6.5989847715736047</v>
      </c>
      <c r="Q21" s="580">
        <v>7.2463768115942031</v>
      </c>
      <c r="R21" s="126">
        <v>6.6225165562913908</v>
      </c>
      <c r="S21" s="126">
        <v>7.0921985815602833</v>
      </c>
      <c r="T21" s="126">
        <v>6.106870229007634</v>
      </c>
      <c r="U21" s="126">
        <v>3.8095238095238093</v>
      </c>
      <c r="V21" s="126">
        <v>7.4626865671641793</v>
      </c>
      <c r="W21" s="126">
        <v>2.0512820512820511</v>
      </c>
      <c r="X21" s="126">
        <v>1.3605442176870748</v>
      </c>
      <c r="Y21" s="126">
        <v>2.7027027027027026</v>
      </c>
      <c r="Z21" s="126">
        <v>6.666666666666667</v>
      </c>
      <c r="AA21" s="126">
        <v>1.3513513513513513</v>
      </c>
      <c r="AB21" s="126">
        <v>1.5625</v>
      </c>
      <c r="AC21" s="126">
        <v>5.1094890510948909</v>
      </c>
      <c r="AD21" s="126">
        <v>3.669724770642202</v>
      </c>
      <c r="AE21" s="126">
        <v>4.5112781954887211</v>
      </c>
    </row>
    <row r="22" spans="1:31">
      <c r="A22" s="124"/>
      <c r="B22" s="484" t="s">
        <v>24</v>
      </c>
      <c r="C22" s="542"/>
      <c r="D22" s="585">
        <v>90.094339622641513</v>
      </c>
      <c r="E22" s="585">
        <v>91.666666666666671</v>
      </c>
      <c r="F22" s="585">
        <v>91.397849462365585</v>
      </c>
      <c r="G22" s="585">
        <v>93.75</v>
      </c>
      <c r="H22" s="585">
        <v>91.75257731958763</v>
      </c>
      <c r="I22" s="585">
        <v>93.84615384615384</v>
      </c>
      <c r="J22" s="585">
        <v>95.594713656387668</v>
      </c>
      <c r="K22" s="126">
        <v>86.725663716814154</v>
      </c>
      <c r="L22" s="585">
        <v>19.642857142857142</v>
      </c>
      <c r="M22" s="585">
        <v>32.727272727272727</v>
      </c>
      <c r="N22" s="585">
        <v>30.612244897959183</v>
      </c>
      <c r="O22" s="585">
        <v>32.075471698113205</v>
      </c>
      <c r="P22" s="585">
        <v>32.142857142857146</v>
      </c>
      <c r="Q22" s="586">
        <v>41.545893719806763</v>
      </c>
      <c r="R22" s="585">
        <v>88.079470198675494</v>
      </c>
      <c r="S22" s="585">
        <v>90.070921985815602</v>
      </c>
      <c r="T22" s="585">
        <v>90.07633587786259</v>
      </c>
      <c r="U22" s="585">
        <v>94.285714285714292</v>
      </c>
      <c r="V22" s="585">
        <v>88.805970149253724</v>
      </c>
      <c r="W22" s="585">
        <v>92.753623188405797</v>
      </c>
      <c r="X22" s="585">
        <v>93.877551020408163</v>
      </c>
      <c r="Y22" s="585">
        <v>83.78378378378379</v>
      </c>
      <c r="Z22" s="585">
        <v>22.666666666666668</v>
      </c>
      <c r="AA22" s="585">
        <v>32.432432432432435</v>
      </c>
      <c r="AB22" s="585">
        <v>26.5625</v>
      </c>
      <c r="AC22" s="585">
        <v>27.007299270072991</v>
      </c>
      <c r="AD22" s="585">
        <v>25</v>
      </c>
      <c r="AE22" s="585">
        <v>35.338345864661655</v>
      </c>
    </row>
    <row r="23" spans="1:31">
      <c r="A23" s="124"/>
      <c r="B23" s="121" t="s">
        <v>7</v>
      </c>
      <c r="C23" s="124"/>
      <c r="D23" s="126">
        <v>55.188679245283019</v>
      </c>
      <c r="E23" s="126">
        <v>56.770833333333336</v>
      </c>
      <c r="F23" s="126">
        <v>51.612903225806448</v>
      </c>
      <c r="G23" s="126">
        <v>56.875</v>
      </c>
      <c r="H23" s="126">
        <v>46.391752577319586</v>
      </c>
      <c r="I23" s="126">
        <v>44.102564102564102</v>
      </c>
      <c r="J23" s="126">
        <v>37.885462555066077</v>
      </c>
      <c r="K23" s="126">
        <v>30.973451327433629</v>
      </c>
      <c r="L23" s="126">
        <v>27.678571428571427</v>
      </c>
      <c r="M23" s="126">
        <v>19.09090909090909</v>
      </c>
      <c r="N23" s="126">
        <v>32.653061224489797</v>
      </c>
      <c r="O23" s="126">
        <v>20.754716981132077</v>
      </c>
      <c r="P23" s="126">
        <v>18.877551020408163</v>
      </c>
      <c r="Q23" s="580">
        <v>15.458937198067632</v>
      </c>
      <c r="R23" s="126">
        <v>69.536423841059602</v>
      </c>
      <c r="S23" s="126">
        <v>66.666666666666671</v>
      </c>
      <c r="T23" s="126">
        <v>61.832061068702288</v>
      </c>
      <c r="U23" s="126">
        <v>67.61904761904762</v>
      </c>
      <c r="V23" s="126">
        <v>54.477611940298509</v>
      </c>
      <c r="W23" s="126">
        <v>48.550724637681157</v>
      </c>
      <c r="X23" s="126">
        <v>52.38095238095238</v>
      </c>
      <c r="Y23" s="126">
        <v>36.486486486486484</v>
      </c>
      <c r="Z23" s="126">
        <v>34.666666666666664</v>
      </c>
      <c r="AA23" s="126">
        <v>27.027027027027028</v>
      </c>
      <c r="AB23" s="126">
        <v>45.3125</v>
      </c>
      <c r="AC23" s="126">
        <v>28.467153284671532</v>
      </c>
      <c r="AD23" s="126">
        <v>22.222222222222221</v>
      </c>
      <c r="AE23" s="126">
        <v>20.300751879699249</v>
      </c>
    </row>
    <row r="24" spans="1:31">
      <c r="A24" s="124"/>
      <c r="B24" s="121" t="s">
        <v>8</v>
      </c>
      <c r="C24" s="124"/>
      <c r="D24" s="126">
        <v>48.113207547169814</v>
      </c>
      <c r="E24" s="126">
        <v>45.3125</v>
      </c>
      <c r="F24" s="126">
        <v>22.580645161290324</v>
      </c>
      <c r="G24" s="126">
        <v>45.625</v>
      </c>
      <c r="H24" s="126">
        <v>33.505154639175259</v>
      </c>
      <c r="I24" s="126">
        <v>28.205128205128204</v>
      </c>
      <c r="J24" s="126">
        <v>20.264317180616739</v>
      </c>
      <c r="K24" s="126">
        <v>22.123893805309734</v>
      </c>
      <c r="L24" s="126">
        <v>8.9285714285714288</v>
      </c>
      <c r="M24" s="126">
        <v>4.5454545454545459</v>
      </c>
      <c r="N24" s="126">
        <v>3.0612244897959182</v>
      </c>
      <c r="O24" s="126">
        <v>5.1886792452830193</v>
      </c>
      <c r="P24" s="126">
        <v>4.0816326530612246</v>
      </c>
      <c r="Q24" s="580">
        <v>6.7632850241545892</v>
      </c>
      <c r="R24" s="126">
        <v>62.251655629139073</v>
      </c>
      <c r="S24" s="126">
        <v>54.609929078014183</v>
      </c>
      <c r="T24" s="126">
        <v>29.007633587786259</v>
      </c>
      <c r="U24" s="126">
        <v>56.19047619047619</v>
      </c>
      <c r="V24" s="126">
        <v>44.029850746268657</v>
      </c>
      <c r="W24" s="126">
        <v>31.884057971014492</v>
      </c>
      <c r="X24" s="126">
        <v>27.891156462585034</v>
      </c>
      <c r="Y24" s="126">
        <v>31.081081081081081</v>
      </c>
      <c r="Z24" s="126">
        <v>10.666666666666666</v>
      </c>
      <c r="AA24" s="126">
        <v>5.4054054054054053</v>
      </c>
      <c r="AB24" s="126">
        <v>1.5625</v>
      </c>
      <c r="AC24" s="126">
        <v>7.2992700729926998</v>
      </c>
      <c r="AD24" s="126">
        <v>4.6296296296296298</v>
      </c>
      <c r="AE24" s="126">
        <v>9.0225563909774422</v>
      </c>
    </row>
    <row r="25" spans="1:31">
      <c r="A25" s="124"/>
      <c r="B25" s="329" t="s">
        <v>9</v>
      </c>
      <c r="C25" s="538"/>
      <c r="D25" s="583">
        <v>3.7735849056603774</v>
      </c>
      <c r="E25" s="583">
        <v>17.708333333333332</v>
      </c>
      <c r="F25" s="583">
        <v>39.247311827956992</v>
      </c>
      <c r="G25" s="583">
        <v>27.5</v>
      </c>
      <c r="H25" s="583">
        <v>41.237113402061858</v>
      </c>
      <c r="I25" s="583">
        <v>55.897435897435898</v>
      </c>
      <c r="J25" s="583">
        <v>55.947136563876654</v>
      </c>
      <c r="K25" s="583">
        <v>52.212389380530972</v>
      </c>
      <c r="L25" s="583">
        <v>46.391752577319586</v>
      </c>
      <c r="M25" s="583">
        <v>21.304347826086957</v>
      </c>
      <c r="N25" s="583">
        <v>13.529411764705882</v>
      </c>
      <c r="O25" s="583">
        <v>20.754716981132077</v>
      </c>
      <c r="P25" s="583">
        <v>27.040816326530614</v>
      </c>
      <c r="Q25" s="584">
        <v>35.265700483091791</v>
      </c>
      <c r="R25" s="583">
        <v>4.6357615894039732</v>
      </c>
      <c r="S25" s="583">
        <v>17.730496453900709</v>
      </c>
      <c r="T25" s="583">
        <v>38.167938931297712</v>
      </c>
      <c r="U25" s="583">
        <v>28.571428571428573</v>
      </c>
      <c r="V25" s="583">
        <v>45.522388059701491</v>
      </c>
      <c r="W25" s="583">
        <v>60.869565217391305</v>
      </c>
      <c r="X25" s="583">
        <v>59.863945578231295</v>
      </c>
      <c r="Y25" s="583">
        <v>55.405405405405403</v>
      </c>
      <c r="Z25" s="583">
        <v>51.2</v>
      </c>
      <c r="AA25" s="583">
        <v>25</v>
      </c>
      <c r="AB25" s="583">
        <v>19.047619047619047</v>
      </c>
      <c r="AC25" s="583">
        <v>23.357664233576642</v>
      </c>
      <c r="AD25" s="583">
        <v>31.481481481481481</v>
      </c>
      <c r="AE25" s="583">
        <v>38.345864661654133</v>
      </c>
    </row>
    <row r="26" spans="1:31">
      <c r="A26" s="124"/>
      <c r="B26" s="484" t="s">
        <v>68</v>
      </c>
      <c r="C26" s="124"/>
      <c r="D26" s="126">
        <v>0</v>
      </c>
      <c r="E26" s="126">
        <v>1.0416666666666667</v>
      </c>
      <c r="F26" s="126">
        <v>1.6129032258064515</v>
      </c>
      <c r="G26" s="126">
        <v>1.875</v>
      </c>
      <c r="H26" s="126">
        <v>2.0618556701030926</v>
      </c>
      <c r="I26" s="126">
        <v>4.615384615384615</v>
      </c>
      <c r="J26" s="126">
        <v>3.0837004405286343</v>
      </c>
      <c r="K26" s="126">
        <v>5.3097345132743365</v>
      </c>
      <c r="L26" s="126">
        <v>5.3571428571428568</v>
      </c>
      <c r="M26" s="126">
        <v>3.6363636363636362</v>
      </c>
      <c r="N26" s="126">
        <v>2.0408163265306123</v>
      </c>
      <c r="O26" s="126">
        <v>4.716981132075472</v>
      </c>
      <c r="P26" s="126">
        <v>2.5510204081632653</v>
      </c>
      <c r="Q26" s="580">
        <v>3.8647342995169081</v>
      </c>
      <c r="R26" s="126">
        <v>0</v>
      </c>
      <c r="S26" s="126">
        <v>1.4184397163120568</v>
      </c>
      <c r="T26" s="126">
        <v>2.2900763358778624</v>
      </c>
      <c r="U26" s="126">
        <v>2.8571428571428572</v>
      </c>
      <c r="V26" s="126">
        <v>2.9850746268656718</v>
      </c>
      <c r="W26" s="126">
        <v>5.7971014492753623</v>
      </c>
      <c r="X26" s="126">
        <v>3.4013605442176869</v>
      </c>
      <c r="Y26" s="126">
        <v>4.0540540540540544</v>
      </c>
      <c r="Z26" s="126">
        <v>8</v>
      </c>
      <c r="AA26" s="126">
        <v>4.0540540540540544</v>
      </c>
      <c r="AB26" s="126">
        <v>0</v>
      </c>
      <c r="AC26" s="126">
        <v>6.5693430656934311</v>
      </c>
      <c r="AD26" s="126">
        <v>1.8518518518518516</v>
      </c>
      <c r="AE26" s="126">
        <v>3.7593984962406015</v>
      </c>
    </row>
    <row r="27" spans="1:31">
      <c r="A27" s="124"/>
      <c r="B27" s="110" t="s">
        <v>29</v>
      </c>
      <c r="C27" s="124"/>
      <c r="D27" s="126">
        <v>0</v>
      </c>
      <c r="E27" s="126">
        <v>0</v>
      </c>
      <c r="F27" s="126">
        <v>0</v>
      </c>
      <c r="G27" s="126">
        <v>0</v>
      </c>
      <c r="H27" s="126">
        <v>1.5463917525773196</v>
      </c>
      <c r="I27" s="126">
        <v>1.5384615384615385</v>
      </c>
      <c r="J27" s="126">
        <v>1.7621145374449338</v>
      </c>
      <c r="K27" s="126">
        <v>1.7699115044247788</v>
      </c>
      <c r="L27" s="126">
        <v>2.6785714285714284</v>
      </c>
      <c r="M27" s="126">
        <v>1.8181818181818181</v>
      </c>
      <c r="N27" s="126">
        <v>1.0204081632653061</v>
      </c>
      <c r="O27" s="126">
        <v>2.358490566037736</v>
      </c>
      <c r="P27" s="126">
        <v>0.51020408163265307</v>
      </c>
      <c r="Q27" s="580">
        <v>2.8985507246376812</v>
      </c>
      <c r="R27" s="126">
        <v>0</v>
      </c>
      <c r="S27" s="126">
        <v>0</v>
      </c>
      <c r="T27" s="126">
        <v>0</v>
      </c>
      <c r="U27" s="126">
        <v>0</v>
      </c>
      <c r="V27" s="126">
        <v>1.4925373134328359</v>
      </c>
      <c r="W27" s="126">
        <v>2.1739130434782608</v>
      </c>
      <c r="X27" s="126">
        <v>2.7210884353741496</v>
      </c>
      <c r="Y27" s="126">
        <v>2.7027027027027026</v>
      </c>
      <c r="Z27" s="126">
        <v>2.6666666666666665</v>
      </c>
      <c r="AA27" s="126">
        <v>2.7027027027027026</v>
      </c>
      <c r="AB27" s="126">
        <v>0</v>
      </c>
      <c r="AC27" s="126">
        <v>3.6496350364963499</v>
      </c>
      <c r="AD27" s="126">
        <v>0</v>
      </c>
      <c r="AE27" s="126">
        <v>4.5112781954887211</v>
      </c>
    </row>
    <row r="28" spans="1:31">
      <c r="A28" s="124"/>
      <c r="B28" s="122" t="s">
        <v>101</v>
      </c>
      <c r="C28" s="538"/>
      <c r="D28" s="583">
        <v>0</v>
      </c>
      <c r="E28" s="583">
        <v>1.0416666666666667</v>
      </c>
      <c r="F28" s="583">
        <v>1.6129032258064515</v>
      </c>
      <c r="G28" s="583">
        <v>1.875</v>
      </c>
      <c r="H28" s="583">
        <v>3.0927835051546393</v>
      </c>
      <c r="I28" s="583">
        <v>4.615384615384615</v>
      </c>
      <c r="J28" s="583">
        <v>4.4052863436123344</v>
      </c>
      <c r="K28" s="583">
        <v>7.0796460176991154</v>
      </c>
      <c r="L28" s="583">
        <v>7.1428571428571432</v>
      </c>
      <c r="M28" s="583">
        <v>5.4545454545454541</v>
      </c>
      <c r="N28" s="583">
        <v>3.0612244897959182</v>
      </c>
      <c r="O28" s="583">
        <v>6.132075471698113</v>
      </c>
      <c r="P28" s="583">
        <v>3.0612244897959182</v>
      </c>
      <c r="Q28" s="584">
        <v>9.1787439613526569</v>
      </c>
      <c r="R28" s="583">
        <v>0</v>
      </c>
      <c r="S28" s="583">
        <v>1.4184397163120568</v>
      </c>
      <c r="T28" s="583">
        <v>2.2900763358778624</v>
      </c>
      <c r="U28" s="583">
        <v>2.8571428571428572</v>
      </c>
      <c r="V28" s="583">
        <v>3.7313432835820897</v>
      </c>
      <c r="W28" s="583">
        <v>5.7971014492753623</v>
      </c>
      <c r="X28" s="583">
        <v>5.4421768707482991</v>
      </c>
      <c r="Y28" s="583">
        <v>6.756756756756757</v>
      </c>
      <c r="Z28" s="583">
        <v>9.3333333333333339</v>
      </c>
      <c r="AA28" s="583">
        <v>6.756756756756757</v>
      </c>
      <c r="AB28" s="583">
        <v>0</v>
      </c>
      <c r="AC28" s="583">
        <v>8.7591240875912408</v>
      </c>
      <c r="AD28" s="583">
        <v>2.7777777777777777</v>
      </c>
      <c r="AE28" s="583">
        <v>10.526315789473683</v>
      </c>
    </row>
    <row r="29" spans="1:31">
      <c r="A29" s="124"/>
      <c r="B29" s="543" t="s">
        <v>31</v>
      </c>
      <c r="C29" s="124"/>
      <c r="D29" s="126">
        <v>0</v>
      </c>
      <c r="E29" s="126">
        <v>0</v>
      </c>
      <c r="F29" s="126">
        <v>0</v>
      </c>
      <c r="G29" s="126">
        <v>0</v>
      </c>
      <c r="H29" s="126">
        <v>0</v>
      </c>
      <c r="I29" s="126">
        <v>0</v>
      </c>
      <c r="J29" s="126">
        <v>0.44052863436123346</v>
      </c>
      <c r="K29" s="126">
        <v>0</v>
      </c>
      <c r="L29" s="126">
        <v>0</v>
      </c>
      <c r="M29" s="126">
        <v>0</v>
      </c>
      <c r="N29" s="126">
        <v>0</v>
      </c>
      <c r="O29" s="126">
        <v>0</v>
      </c>
      <c r="P29" s="126">
        <v>0</v>
      </c>
      <c r="Q29" s="580">
        <v>0.48309178743961351</v>
      </c>
      <c r="R29" s="126">
        <v>0</v>
      </c>
      <c r="S29" s="126">
        <v>0</v>
      </c>
      <c r="T29" s="126">
        <v>0</v>
      </c>
      <c r="U29" s="126">
        <v>0</v>
      </c>
      <c r="V29" s="126">
        <v>0</v>
      </c>
      <c r="W29" s="126">
        <v>0</v>
      </c>
      <c r="X29" s="126">
        <v>0.68027210884353739</v>
      </c>
      <c r="Y29" s="126">
        <v>0</v>
      </c>
      <c r="Z29" s="126">
        <v>0</v>
      </c>
      <c r="AA29" s="126">
        <v>0</v>
      </c>
      <c r="AB29" s="126">
        <v>0</v>
      </c>
      <c r="AC29" s="126">
        <v>0</v>
      </c>
      <c r="AD29" s="126">
        <v>0</v>
      </c>
      <c r="AE29" s="126">
        <v>0.75187969924812026</v>
      </c>
    </row>
    <row r="30" spans="1:31">
      <c r="A30" s="124"/>
      <c r="B30" s="110" t="s">
        <v>93</v>
      </c>
      <c r="C30" s="124"/>
      <c r="D30" s="582" t="s">
        <v>25</v>
      </c>
      <c r="E30" s="582" t="s">
        <v>25</v>
      </c>
      <c r="F30" s="582" t="s">
        <v>25</v>
      </c>
      <c r="G30" s="582" t="s">
        <v>25</v>
      </c>
      <c r="H30" s="582" t="s">
        <v>25</v>
      </c>
      <c r="I30" s="582" t="s">
        <v>25</v>
      </c>
      <c r="J30" s="582" t="s">
        <v>25</v>
      </c>
      <c r="K30" s="582" t="s">
        <v>25</v>
      </c>
      <c r="L30" s="126">
        <v>3.5714285714285716</v>
      </c>
      <c r="M30" s="126">
        <v>0.90909090909090906</v>
      </c>
      <c r="N30" s="126">
        <v>0</v>
      </c>
      <c r="O30" s="126">
        <v>0.47169811320754718</v>
      </c>
      <c r="P30" s="126">
        <v>0.51020408163265307</v>
      </c>
      <c r="Q30" s="580">
        <v>3.3816425120772946</v>
      </c>
      <c r="R30" s="582" t="s">
        <v>25</v>
      </c>
      <c r="S30" s="582" t="s">
        <v>25</v>
      </c>
      <c r="T30" s="582" t="s">
        <v>25</v>
      </c>
      <c r="U30" s="582" t="s">
        <v>25</v>
      </c>
      <c r="V30" s="582" t="s">
        <v>25</v>
      </c>
      <c r="W30" s="582" t="s">
        <v>25</v>
      </c>
      <c r="X30" s="582" t="s">
        <v>25</v>
      </c>
      <c r="Y30" s="582" t="s">
        <v>25</v>
      </c>
      <c r="Z30" s="126">
        <v>4</v>
      </c>
      <c r="AA30" s="126">
        <v>1.3513513513513513</v>
      </c>
      <c r="AB30" s="126">
        <v>0</v>
      </c>
      <c r="AC30" s="126">
        <v>0.72992700729927007</v>
      </c>
      <c r="AD30" s="126">
        <v>0.92592592592592582</v>
      </c>
      <c r="AE30" s="126">
        <v>3.7593984962406015</v>
      </c>
    </row>
    <row r="31" spans="1:31">
      <c r="A31" s="124"/>
      <c r="B31" s="121" t="s">
        <v>4</v>
      </c>
      <c r="C31" s="124"/>
      <c r="D31" s="126">
        <v>0</v>
      </c>
      <c r="E31" s="126">
        <v>0</v>
      </c>
      <c r="F31" s="126">
        <v>0</v>
      </c>
      <c r="G31" s="126">
        <v>0.625</v>
      </c>
      <c r="H31" s="126">
        <v>1.5306122448979591</v>
      </c>
      <c r="I31" s="126">
        <v>1.5384615384615385</v>
      </c>
      <c r="J31" s="126">
        <v>1.7621145374449338</v>
      </c>
      <c r="K31" s="126">
        <v>2.6548672566371683</v>
      </c>
      <c r="L31" s="126">
        <v>2.6785714285714284</v>
      </c>
      <c r="M31" s="126">
        <v>0.90909090909090906</v>
      </c>
      <c r="N31" s="126">
        <v>0</v>
      </c>
      <c r="O31" s="126">
        <v>0.94339622641509435</v>
      </c>
      <c r="P31" s="126">
        <v>0.51020408163265307</v>
      </c>
      <c r="Q31" s="580">
        <v>1.932367149758454</v>
      </c>
      <c r="R31" s="126">
        <v>0</v>
      </c>
      <c r="S31" s="126">
        <v>0</v>
      </c>
      <c r="T31" s="126">
        <v>0</v>
      </c>
      <c r="U31" s="126">
        <v>0.95238095238095233</v>
      </c>
      <c r="V31" s="126">
        <v>1.4925373134328359</v>
      </c>
      <c r="W31" s="126">
        <v>2.1739130434782608</v>
      </c>
      <c r="X31" s="126">
        <v>2.7210884353741496</v>
      </c>
      <c r="Y31" s="126">
        <v>4.0540540540540544</v>
      </c>
      <c r="Z31" s="126">
        <v>4</v>
      </c>
      <c r="AA31" s="126">
        <v>0</v>
      </c>
      <c r="AB31" s="126">
        <v>0</v>
      </c>
      <c r="AC31" s="126">
        <v>1.4598540145985401</v>
      </c>
      <c r="AD31" s="126">
        <v>0.92592592592592582</v>
      </c>
      <c r="AE31" s="126">
        <v>2.2556390977443606</v>
      </c>
    </row>
    <row r="32" spans="1:31">
      <c r="A32" s="124"/>
      <c r="B32" s="528" t="s">
        <v>32</v>
      </c>
      <c r="C32" s="124"/>
      <c r="D32" s="126">
        <v>0</v>
      </c>
      <c r="E32" s="126">
        <v>1.0416666666666667</v>
      </c>
      <c r="F32" s="126">
        <v>1.6129032258064515</v>
      </c>
      <c r="G32" s="126">
        <v>1.875</v>
      </c>
      <c r="H32" s="126">
        <v>3.6082474226804124</v>
      </c>
      <c r="I32" s="126">
        <v>4.615384615384615</v>
      </c>
      <c r="J32" s="126">
        <v>7.0484581497797354</v>
      </c>
      <c r="K32" s="583">
        <v>10.377358490566039</v>
      </c>
      <c r="L32" s="126">
        <v>9.8214285714285712</v>
      </c>
      <c r="M32" s="126">
        <v>6.3636363636363633</v>
      </c>
      <c r="N32" s="126">
        <v>3.0612244897959182</v>
      </c>
      <c r="O32" s="126">
        <v>6.132075471698113</v>
      </c>
      <c r="P32" s="126">
        <v>3.5714285714285712</v>
      </c>
      <c r="Q32" s="580">
        <v>10.628019323671497</v>
      </c>
      <c r="R32" s="126">
        <v>0</v>
      </c>
      <c r="S32" s="126">
        <v>1.4184397163120568</v>
      </c>
      <c r="T32" s="126">
        <v>2.2900763358778624</v>
      </c>
      <c r="U32" s="126">
        <v>2.8571428571428572</v>
      </c>
      <c r="V32" s="126">
        <v>3.7313432835820897</v>
      </c>
      <c r="W32" s="126">
        <v>5.7971014492753623</v>
      </c>
      <c r="X32" s="126">
        <v>7.4829931972789119</v>
      </c>
      <c r="Y32" s="126">
        <v>10.810810810810811</v>
      </c>
      <c r="Z32" s="126">
        <v>13.333333333333334</v>
      </c>
      <c r="AA32" s="126">
        <v>6.756756756756757</v>
      </c>
      <c r="AB32" s="126">
        <v>0</v>
      </c>
      <c r="AC32" s="126">
        <v>8.7591240875912408</v>
      </c>
      <c r="AD32" s="126">
        <v>3.7037037037037033</v>
      </c>
      <c r="AE32" s="126">
        <v>12.781954887218044</v>
      </c>
    </row>
    <row r="33" spans="1:32" ht="13.5">
      <c r="A33" s="124"/>
      <c r="B33" s="484" t="s">
        <v>79</v>
      </c>
      <c r="C33" s="542"/>
      <c r="D33" s="585">
        <v>9.5744680851063837</v>
      </c>
      <c r="E33" s="585">
        <v>2.8901734104046244</v>
      </c>
      <c r="F33" s="585">
        <v>6.9364161849710984</v>
      </c>
      <c r="G33" s="585">
        <v>6.0402684563758386</v>
      </c>
      <c r="H33" s="585">
        <v>5.202312138728324</v>
      </c>
      <c r="I33" s="585">
        <v>8.2872928176795586</v>
      </c>
      <c r="J33" s="585">
        <v>12.857142857142858</v>
      </c>
      <c r="K33" s="126">
        <v>12.037037037037036</v>
      </c>
      <c r="L33" s="585">
        <v>11.607142857142858</v>
      </c>
      <c r="M33" s="585">
        <v>12.727272727272727</v>
      </c>
      <c r="N33" s="585">
        <v>7.1428571428571432</v>
      </c>
      <c r="O33" s="585">
        <v>6.3829787234042552</v>
      </c>
      <c r="P33" s="585">
        <v>14.444444444444443</v>
      </c>
      <c r="Q33" s="586">
        <v>11.578947368421053</v>
      </c>
      <c r="R33" s="585">
        <v>9.2198581560283692</v>
      </c>
      <c r="S33" s="585">
        <v>2.2900763358778624</v>
      </c>
      <c r="T33" s="585">
        <v>5.691056910569106</v>
      </c>
      <c r="U33" s="585">
        <v>5.9405940594059405</v>
      </c>
      <c r="V33" s="585">
        <v>5.645161290322581</v>
      </c>
      <c r="W33" s="585">
        <v>8.9552238805970141</v>
      </c>
      <c r="X33" s="585">
        <v>16.551724137931036</v>
      </c>
      <c r="Y33" s="585">
        <v>12.5</v>
      </c>
      <c r="Z33" s="585">
        <v>14.666666666666666</v>
      </c>
      <c r="AA33" s="585">
        <v>13.513513513513514</v>
      </c>
      <c r="AB33" s="585">
        <v>6.25</v>
      </c>
      <c r="AC33" s="585">
        <v>7.6923076923076925</v>
      </c>
      <c r="AD33" s="585">
        <v>15.53398058252427</v>
      </c>
      <c r="AE33" s="585">
        <v>11.811023622047244</v>
      </c>
    </row>
    <row r="34" spans="1:32" ht="13.5">
      <c r="B34" s="329" t="s">
        <v>80</v>
      </c>
      <c r="C34" s="538"/>
      <c r="D34" s="583">
        <v>1.0638297872340425</v>
      </c>
      <c r="E34" s="583">
        <v>0</v>
      </c>
      <c r="F34" s="583">
        <v>1.1560693641618498</v>
      </c>
      <c r="G34" s="583">
        <v>1.3422818791946309</v>
      </c>
      <c r="H34" s="583">
        <v>0</v>
      </c>
      <c r="I34" s="583">
        <v>1.6574585635359116</v>
      </c>
      <c r="J34" s="583">
        <v>5.2380952380952381</v>
      </c>
      <c r="K34" s="583">
        <v>2.7777777777777777</v>
      </c>
      <c r="L34" s="583">
        <v>1.7857142857142858</v>
      </c>
      <c r="M34" s="583">
        <v>3.6363636363636362</v>
      </c>
      <c r="N34" s="583">
        <v>2.0408163265306123</v>
      </c>
      <c r="O34" s="583">
        <v>1.0638297872340425</v>
      </c>
      <c r="P34" s="583">
        <v>1.6666666666666667</v>
      </c>
      <c r="Q34" s="584">
        <v>1.0526315789473684</v>
      </c>
      <c r="R34" s="583">
        <v>1.4184397163120568</v>
      </c>
      <c r="S34" s="583">
        <v>0</v>
      </c>
      <c r="T34" s="583">
        <v>0.81300813008130079</v>
      </c>
      <c r="U34" s="583">
        <v>0.99009900990099009</v>
      </c>
      <c r="V34" s="583">
        <v>0</v>
      </c>
      <c r="W34" s="583">
        <v>2.2388059701492535</v>
      </c>
      <c r="X34" s="583">
        <v>7.5862068965517242</v>
      </c>
      <c r="Y34" s="583">
        <v>4.166666666666667</v>
      </c>
      <c r="Z34" s="583">
        <v>2.6666666666666665</v>
      </c>
      <c r="AA34" s="583">
        <v>4.0540540540540544</v>
      </c>
      <c r="AB34" s="583">
        <v>1.5625</v>
      </c>
      <c r="AC34" s="583">
        <v>1.5384615384615385</v>
      </c>
      <c r="AD34" s="583">
        <v>1.9417475728155338</v>
      </c>
      <c r="AE34" s="583">
        <v>1.5748031496062991</v>
      </c>
      <c r="AF34" s="251"/>
    </row>
    <row r="35" spans="1:32" ht="13.5">
      <c r="B35" s="329" t="s">
        <v>81</v>
      </c>
      <c r="C35" s="487"/>
      <c r="D35" s="583">
        <v>0.47169811320754718</v>
      </c>
      <c r="E35" s="583">
        <v>2.0833333333333335</v>
      </c>
      <c r="F35" s="583">
        <v>2.150537634408602</v>
      </c>
      <c r="G35" s="583">
        <v>2.5</v>
      </c>
      <c r="H35" s="583">
        <v>4.1237113402061851</v>
      </c>
      <c r="I35" s="583">
        <v>6.6298342541436464</v>
      </c>
      <c r="J35" s="583">
        <v>7.929515418502203</v>
      </c>
      <c r="K35" s="583">
        <v>15.929203539823009</v>
      </c>
      <c r="L35" s="583">
        <v>11.607142857142858</v>
      </c>
      <c r="M35" s="583">
        <v>9.0909090909090917</v>
      </c>
      <c r="N35" s="583">
        <v>10.204081632653061</v>
      </c>
      <c r="O35" s="583">
        <v>9.433962264150944</v>
      </c>
      <c r="P35" s="583">
        <v>8.6294416243654819</v>
      </c>
      <c r="Q35" s="584">
        <v>17.391304347826086</v>
      </c>
      <c r="R35" s="583">
        <v>0.66225165562913912</v>
      </c>
      <c r="S35" s="583">
        <v>2.8368794326241136</v>
      </c>
      <c r="T35" s="583">
        <v>3.053435114503817</v>
      </c>
      <c r="U35" s="583">
        <v>3.8095238095238093</v>
      </c>
      <c r="V35" s="583">
        <v>5.2238805970149258</v>
      </c>
      <c r="W35" s="583">
        <v>8.695652173913043</v>
      </c>
      <c r="X35" s="583">
        <v>10.884353741496598</v>
      </c>
      <c r="Y35" s="583">
        <v>18.918918918918919</v>
      </c>
      <c r="Z35" s="583">
        <v>16</v>
      </c>
      <c r="AA35" s="583">
        <v>10.810810810810811</v>
      </c>
      <c r="AB35" s="583">
        <v>7.8125</v>
      </c>
      <c r="AC35" s="583">
        <v>10.948905109489052</v>
      </c>
      <c r="AD35" s="583">
        <v>9.1743119266055047</v>
      </c>
      <c r="AE35" s="583">
        <v>20.300751879699249</v>
      </c>
      <c r="AF35" s="251"/>
    </row>
    <row r="36" spans="1:32" ht="60.7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251"/>
    </row>
  </sheetData>
  <mergeCells count="5">
    <mergeCell ref="B2:AE3"/>
    <mergeCell ref="D5:Q5"/>
    <mergeCell ref="R5:AE5"/>
    <mergeCell ref="B36:AE36"/>
    <mergeCell ref="C4:D4"/>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showRowColHeaders="0" tabSelected="1" zoomScale="120" zoomScaleNormal="120" workbookViewId="0"/>
  </sheetViews>
  <sheetFormatPr baseColWidth="10" defaultRowHeight="12.75"/>
  <cols>
    <col min="1" max="1" width="6.7109375" style="4" customWidth="1"/>
    <col min="2" max="2" width="37.7109375" style="4" customWidth="1"/>
    <col min="3" max="3" width="15.7109375" style="4" customWidth="1"/>
    <col min="4" max="4" width="32.85546875" style="4" customWidth="1"/>
    <col min="5" max="5" width="3.7109375" style="4" customWidth="1"/>
    <col min="6" max="6" width="38.7109375" style="4" customWidth="1"/>
    <col min="7" max="7" width="6.7109375" style="4" customWidth="1"/>
    <col min="8" max="16384" width="11.42578125" style="4"/>
  </cols>
  <sheetData>
    <row r="1" spans="1:7">
      <c r="A1" s="2"/>
      <c r="B1" s="2"/>
      <c r="C1" s="2"/>
      <c r="D1" s="2"/>
      <c r="E1" s="2"/>
      <c r="F1" s="2"/>
      <c r="G1" s="2"/>
    </row>
    <row r="2" spans="1:7">
      <c r="A2" s="2"/>
      <c r="B2" s="2"/>
      <c r="C2" s="2"/>
      <c r="D2" s="2"/>
      <c r="E2" s="2"/>
      <c r="F2" s="2"/>
      <c r="G2" s="2"/>
    </row>
    <row r="3" spans="1:7" ht="17.25" customHeight="1">
      <c r="A3" s="2"/>
      <c r="B3" s="2"/>
      <c r="C3" s="2"/>
      <c r="D3" s="2"/>
      <c r="E3" s="3"/>
      <c r="F3" s="3"/>
      <c r="G3" s="3"/>
    </row>
    <row r="4" spans="1:7" ht="14.25" customHeight="1">
      <c r="A4" s="2"/>
      <c r="B4" s="2"/>
      <c r="C4" s="5"/>
      <c r="D4" s="5"/>
      <c r="E4" s="5"/>
      <c r="F4" s="5"/>
      <c r="G4" s="5"/>
    </row>
    <row r="5" spans="1:7" ht="6" customHeight="1">
      <c r="A5" s="2"/>
      <c r="B5" s="2"/>
      <c r="C5" s="5"/>
      <c r="D5" s="5"/>
      <c r="E5" s="5"/>
      <c r="F5" s="5"/>
      <c r="G5" s="5"/>
    </row>
    <row r="6" spans="1:7" ht="12.75" customHeight="1">
      <c r="A6" s="2"/>
      <c r="B6" s="2"/>
      <c r="C6" s="5"/>
      <c r="D6" s="5"/>
      <c r="E6" s="5"/>
      <c r="F6" s="5"/>
      <c r="G6" s="5"/>
    </row>
    <row r="7" spans="1:7" ht="12.75" customHeight="1">
      <c r="A7" s="2"/>
      <c r="C7" s="21"/>
      <c r="D7" s="21"/>
      <c r="E7" s="21"/>
      <c r="F7" s="21"/>
      <c r="G7" s="2"/>
    </row>
    <row r="8" spans="1:7" ht="12.75" customHeight="1">
      <c r="A8" s="2"/>
      <c r="B8" s="638" t="s">
        <v>102</v>
      </c>
      <c r="C8" s="638"/>
      <c r="D8" s="638"/>
      <c r="E8" s="638"/>
      <c r="F8" s="638"/>
      <c r="G8" s="2"/>
    </row>
    <row r="9" spans="1:7" ht="9.9499999999999993" customHeight="1">
      <c r="A9" s="2"/>
      <c r="B9" s="638"/>
      <c r="C9" s="638"/>
      <c r="D9" s="638"/>
      <c r="E9" s="638"/>
      <c r="F9" s="638"/>
    </row>
    <row r="10" spans="1:7" ht="15.75" customHeight="1">
      <c r="A10" s="13"/>
      <c r="B10" s="2"/>
      <c r="C10" s="19"/>
      <c r="D10" s="19"/>
    </row>
    <row r="11" spans="1:7" ht="15.75" customHeight="1">
      <c r="A11" s="15"/>
      <c r="C11" s="639" t="s">
        <v>64</v>
      </c>
      <c r="D11" s="639"/>
    </row>
    <row r="12" spans="1:7" ht="15.75" customHeight="1">
      <c r="A12" s="15"/>
      <c r="C12" s="19"/>
      <c r="D12" s="19"/>
    </row>
    <row r="13" spans="1:7" ht="15.75" customHeight="1">
      <c r="A13" s="15"/>
      <c r="B13" s="15"/>
      <c r="C13" s="16"/>
      <c r="D13" s="19" t="s">
        <v>76</v>
      </c>
    </row>
    <row r="14" spans="1:7" ht="15.75" customHeight="1">
      <c r="A14" s="15"/>
      <c r="C14" s="19"/>
      <c r="D14" s="19"/>
    </row>
    <row r="15" spans="1:7" ht="15.75" customHeight="1">
      <c r="A15" s="15"/>
      <c r="C15" s="19"/>
      <c r="D15" s="19" t="s">
        <v>41</v>
      </c>
    </row>
    <row r="16" spans="1:7" ht="15.75" customHeight="1">
      <c r="A16" s="15"/>
      <c r="C16" s="19"/>
      <c r="D16" s="19"/>
    </row>
    <row r="17" spans="1:7" ht="15.75" customHeight="1">
      <c r="A17" s="15"/>
      <c r="C17" s="19"/>
      <c r="D17" s="19" t="s">
        <v>42</v>
      </c>
    </row>
    <row r="18" spans="1:7" ht="15.75" customHeight="1">
      <c r="A18" s="15"/>
      <c r="B18" s="15"/>
      <c r="C18" s="19"/>
      <c r="D18" s="19"/>
    </row>
    <row r="19" spans="1:7" ht="15.75" customHeight="1">
      <c r="A19" s="15"/>
      <c r="B19" s="15"/>
      <c r="C19" s="19"/>
      <c r="D19" s="19" t="s">
        <v>54</v>
      </c>
    </row>
    <row r="20" spans="1:7" ht="15.75" customHeight="1">
      <c r="A20" s="15"/>
      <c r="B20" s="15"/>
      <c r="C20" s="19"/>
      <c r="D20" s="19"/>
    </row>
    <row r="21" spans="1:7">
      <c r="A21" s="2"/>
      <c r="B21" s="6"/>
      <c r="C21" s="6"/>
      <c r="D21" s="6"/>
      <c r="E21" s="6"/>
      <c r="G21" s="2"/>
    </row>
    <row r="22" spans="1:7" ht="5.0999999999999996" customHeight="1">
      <c r="A22" s="2"/>
      <c r="B22" s="2"/>
      <c r="C22" s="2"/>
      <c r="D22" s="2"/>
      <c r="E22" s="2"/>
      <c r="F22" s="2"/>
      <c r="G22" s="2"/>
    </row>
    <row r="23" spans="1:7" ht="14.1" customHeight="1">
      <c r="A23" s="2"/>
      <c r="B23" s="640" t="s">
        <v>96</v>
      </c>
      <c r="C23" s="640"/>
      <c r="D23" s="640"/>
      <c r="E23" s="640"/>
      <c r="F23" s="640"/>
      <c r="G23" s="36"/>
    </row>
    <row r="24" spans="1:7" ht="14.1" customHeight="1">
      <c r="A24" s="2"/>
      <c r="B24" s="640"/>
      <c r="C24" s="640"/>
      <c r="D24" s="640"/>
      <c r="E24" s="640"/>
      <c r="F24" s="640"/>
      <c r="G24" s="36"/>
    </row>
    <row r="25" spans="1:7" ht="14.1" customHeight="1">
      <c r="A25" s="2"/>
      <c r="B25" s="640"/>
      <c r="C25" s="640"/>
      <c r="D25" s="640"/>
      <c r="E25" s="640"/>
      <c r="F25" s="640"/>
      <c r="G25" s="36"/>
    </row>
    <row r="26" spans="1:7" ht="14.1" customHeight="1">
      <c r="A26" s="2"/>
      <c r="B26" s="640"/>
      <c r="C26" s="640"/>
      <c r="D26" s="640"/>
      <c r="E26" s="640"/>
      <c r="F26" s="640"/>
      <c r="G26" s="36"/>
    </row>
    <row r="27" spans="1:7" ht="12" customHeight="1">
      <c r="A27" s="2"/>
      <c r="B27" s="140" t="s">
        <v>98</v>
      </c>
      <c r="C27" s="139" t="s">
        <v>97</v>
      </c>
      <c r="D27" s="141" t="s">
        <v>99</v>
      </c>
      <c r="E27" s="137"/>
      <c r="F27" s="137"/>
      <c r="G27" s="138"/>
    </row>
    <row r="28" spans="1:7">
      <c r="A28" s="2"/>
      <c r="C28" s="16"/>
      <c r="G28" s="36"/>
    </row>
    <row r="29" spans="1:7">
      <c r="B29" s="37"/>
      <c r="C29" s="37"/>
      <c r="D29" s="37"/>
      <c r="E29" s="37"/>
      <c r="F29" s="37"/>
      <c r="G29" s="38"/>
    </row>
    <row r="30" spans="1:7" ht="6.75" customHeight="1">
      <c r="B30" s="37"/>
      <c r="C30" s="37"/>
      <c r="D30" s="37"/>
      <c r="E30" s="37"/>
      <c r="F30" s="37"/>
      <c r="G30" s="38"/>
    </row>
    <row r="31" spans="1:7">
      <c r="A31" s="10" t="s">
        <v>22</v>
      </c>
      <c r="B31" s="36"/>
      <c r="C31" s="36"/>
      <c r="D31" s="36"/>
      <c r="E31" s="36"/>
      <c r="F31" s="127" t="s">
        <v>103</v>
      </c>
      <c r="G31" s="39"/>
    </row>
    <row r="32" spans="1:7">
      <c r="B32" s="38"/>
      <c r="C32" s="38"/>
      <c r="D32" s="38"/>
      <c r="E32" s="38"/>
      <c r="F32" s="38"/>
      <c r="G32" s="38"/>
    </row>
    <row r="36" spans="2:2">
      <c r="B36" s="40"/>
    </row>
  </sheetData>
  <mergeCells count="3">
    <mergeCell ref="B8:F9"/>
    <mergeCell ref="C11:D11"/>
    <mergeCell ref="B23:F26"/>
  </mergeCells>
  <phoneticPr fontId="2" type="noConversion"/>
  <hyperlinks>
    <hyperlink ref="C11" location="PCV!A1" display="Patología Cerebrovascular (Total)"/>
    <hyperlink ref="D19" location="'ÍNDICE ISQ'!A1" display="Ictus isquémico  (índice)"/>
    <hyperlink ref="D15" location="AIT!A1" display="Accidente isquémico transitorio"/>
    <hyperlink ref="D17" location="IHEM!A1" display="Ictus hemorrágico"/>
    <hyperlink ref="D13" location="Métodos!A1" display="Metodología"/>
    <hyperlink ref="C27" r:id="rId1"/>
    <hyperlink ref="D27" r:id="rId2"/>
  </hyperlinks>
  <pageMargins left="0.75" right="0.75" top="1" bottom="1" header="0" footer="0"/>
  <pageSetup paperSize="9" orientation="landscape" horizontalDpi="200" verticalDpi="200" r:id="rId3"/>
  <headerFooter alignWithMargins="0"/>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6"/>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17" width="6.5703125" style="125" customWidth="1"/>
    <col min="18"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573"/>
      <c r="S1" s="573"/>
      <c r="T1" s="573"/>
      <c r="U1" s="573"/>
      <c r="V1" s="573"/>
      <c r="W1" s="573"/>
      <c r="X1" s="573"/>
    </row>
    <row r="2" spans="1:31" ht="12.75" customHeight="1">
      <c r="A2" s="124"/>
      <c r="B2" s="654" t="s">
        <v>212</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165</v>
      </c>
      <c r="E7" s="571">
        <v>113</v>
      </c>
      <c r="F7" s="571">
        <v>116</v>
      </c>
      <c r="G7" s="571">
        <v>104</v>
      </c>
      <c r="H7" s="571">
        <v>121</v>
      </c>
      <c r="I7" s="571">
        <v>124</v>
      </c>
      <c r="J7" s="571">
        <v>118</v>
      </c>
      <c r="K7" s="624">
        <v>128</v>
      </c>
      <c r="L7" s="571">
        <v>112</v>
      </c>
      <c r="M7" s="571">
        <v>56</v>
      </c>
      <c r="N7" s="571">
        <v>82</v>
      </c>
      <c r="O7" s="571">
        <v>77</v>
      </c>
      <c r="P7" s="571">
        <v>70</v>
      </c>
      <c r="Q7" s="572">
        <v>47</v>
      </c>
      <c r="R7" s="571">
        <v>109</v>
      </c>
      <c r="S7" s="571">
        <v>68</v>
      </c>
      <c r="T7" s="571">
        <v>55</v>
      </c>
      <c r="U7" s="571">
        <v>50</v>
      </c>
      <c r="V7" s="571">
        <v>69</v>
      </c>
      <c r="W7" s="571">
        <v>74</v>
      </c>
      <c r="X7" s="571">
        <v>60</v>
      </c>
      <c r="Y7" s="571">
        <v>67</v>
      </c>
      <c r="Z7" s="571">
        <v>55</v>
      </c>
      <c r="AA7" s="571">
        <v>33</v>
      </c>
      <c r="AB7" s="571">
        <v>36</v>
      </c>
      <c r="AC7" s="571">
        <v>42</v>
      </c>
      <c r="AD7" s="571">
        <v>54</v>
      </c>
      <c r="AE7" s="571">
        <v>25</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0</v>
      </c>
      <c r="P8" s="625">
        <v>0</v>
      </c>
      <c r="Q8" s="626">
        <v>0</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0</v>
      </c>
      <c r="AD8" s="625">
        <v>0</v>
      </c>
      <c r="AE8" s="625">
        <v>0</v>
      </c>
    </row>
    <row r="9" spans="1:31">
      <c r="A9" s="124"/>
      <c r="B9" s="121" t="s">
        <v>67</v>
      </c>
      <c r="C9" s="124"/>
      <c r="D9" s="577">
        <v>1.0060606060606065</v>
      </c>
      <c r="E9" s="577">
        <v>1.0619469026548674</v>
      </c>
      <c r="F9" s="577">
        <v>1.0431034482758628</v>
      </c>
      <c r="G9" s="577">
        <v>1.1153846153846154</v>
      </c>
      <c r="H9" s="577">
        <v>1.0661157024793388</v>
      </c>
      <c r="I9" s="577">
        <v>1.0403225806451613</v>
      </c>
      <c r="J9" s="577">
        <v>1.0677966101694916</v>
      </c>
      <c r="K9" s="578">
        <v>1.1395348837209303</v>
      </c>
      <c r="L9" s="577">
        <v>1.0967741935483872</v>
      </c>
      <c r="M9" s="577">
        <v>1.2903225806451613</v>
      </c>
      <c r="N9" s="578">
        <v>1.3499999999999999</v>
      </c>
      <c r="O9" s="578">
        <v>1.2857142857142858</v>
      </c>
      <c r="P9" s="578">
        <v>1.2857142857142858</v>
      </c>
      <c r="Q9" s="579">
        <v>1.3404255319148937</v>
      </c>
      <c r="R9" s="578">
        <v>1.0091743119266052</v>
      </c>
      <c r="S9" s="578">
        <v>1.0882352941176467</v>
      </c>
      <c r="T9" s="578">
        <v>1.0909090909090911</v>
      </c>
      <c r="U9" s="578">
        <v>1.2</v>
      </c>
      <c r="V9" s="578">
        <v>1.0869565217391304</v>
      </c>
      <c r="W9" s="578">
        <v>1.0405405405405406</v>
      </c>
      <c r="X9" s="577">
        <v>1.1000000000000001</v>
      </c>
      <c r="Y9" s="577">
        <v>1.1323529411764706</v>
      </c>
      <c r="Z9" s="577">
        <v>1.2068965517241381</v>
      </c>
      <c r="AA9" s="577">
        <v>1.3157894736842108</v>
      </c>
      <c r="AB9" s="577">
        <v>1.4117647058823533</v>
      </c>
      <c r="AC9" s="577">
        <v>1.3571428571428572</v>
      </c>
      <c r="AD9" s="577">
        <v>1.3148148148148149</v>
      </c>
      <c r="AE9" s="577">
        <v>1.4</v>
      </c>
    </row>
    <row r="10" spans="1:31">
      <c r="A10" s="124"/>
      <c r="B10" s="121" t="s">
        <v>2</v>
      </c>
      <c r="C10" s="124"/>
      <c r="D10" s="126">
        <v>53.333333333333336</v>
      </c>
      <c r="E10" s="126">
        <v>58.407079646017699</v>
      </c>
      <c r="F10" s="126">
        <v>50</v>
      </c>
      <c r="G10" s="126">
        <v>50.96153846153846</v>
      </c>
      <c r="H10" s="126">
        <v>55.371900826446279</v>
      </c>
      <c r="I10" s="126">
        <v>54.838709677419352</v>
      </c>
      <c r="J10" s="126">
        <v>56.779661016949156</v>
      </c>
      <c r="K10" s="126">
        <v>57.36434108527132</v>
      </c>
      <c r="L10" s="126">
        <v>46.774193548387096</v>
      </c>
      <c r="M10" s="126">
        <v>58.064516129032256</v>
      </c>
      <c r="N10" s="126">
        <v>52.5</v>
      </c>
      <c r="O10" s="126">
        <v>49.350649350649348</v>
      </c>
      <c r="P10" s="126">
        <v>67.142857142857139</v>
      </c>
      <c r="Q10" s="580">
        <v>57.446808510638306</v>
      </c>
      <c r="R10" s="126">
        <v>52.293577981651374</v>
      </c>
      <c r="S10" s="126">
        <v>61.764705882352942</v>
      </c>
      <c r="T10" s="126">
        <v>49.090909090909093</v>
      </c>
      <c r="U10" s="126">
        <v>60</v>
      </c>
      <c r="V10" s="126">
        <v>60.869565217391305</v>
      </c>
      <c r="W10" s="126">
        <v>64.86486486486487</v>
      </c>
      <c r="X10" s="126">
        <v>65</v>
      </c>
      <c r="Y10" s="126">
        <v>63.235294117647058</v>
      </c>
      <c r="Z10" s="581">
        <v>62.068965517241381</v>
      </c>
      <c r="AA10" s="581">
        <v>68.421052631578945</v>
      </c>
      <c r="AB10" s="581">
        <v>64.705882352941174</v>
      </c>
      <c r="AC10" s="581">
        <v>59.523809523809526</v>
      </c>
      <c r="AD10" s="581">
        <v>70.370370370370367</v>
      </c>
      <c r="AE10" s="581">
        <v>72</v>
      </c>
    </row>
    <row r="11" spans="1:31">
      <c r="A11" s="124"/>
      <c r="B11" s="121" t="s">
        <v>5</v>
      </c>
      <c r="C11" s="124"/>
      <c r="D11" s="126">
        <v>66.060606060606062</v>
      </c>
      <c r="E11" s="126">
        <v>60.176991150442475</v>
      </c>
      <c r="F11" s="126">
        <v>47.413793103448278</v>
      </c>
      <c r="G11" s="126">
        <v>48.07692307692308</v>
      </c>
      <c r="H11" s="126">
        <v>57.02479338842975</v>
      </c>
      <c r="I11" s="126">
        <v>59.677419354838712</v>
      </c>
      <c r="J11" s="126">
        <v>50.847457627118644</v>
      </c>
      <c r="K11" s="126">
        <v>52.713178294573645</v>
      </c>
      <c r="L11" s="126">
        <v>46.774193548387096</v>
      </c>
      <c r="M11" s="126">
        <v>61.29032258064516</v>
      </c>
      <c r="N11" s="126">
        <v>42.5</v>
      </c>
      <c r="O11" s="126">
        <v>54.54545454545454</v>
      </c>
      <c r="P11" s="126">
        <v>77.142857142857153</v>
      </c>
      <c r="Q11" s="580">
        <v>53.191489361702125</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c r="A12" s="124"/>
      <c r="B12" s="329" t="s">
        <v>10</v>
      </c>
      <c r="C12" s="538"/>
      <c r="D12" s="583">
        <v>74.848484848484844</v>
      </c>
      <c r="E12" s="583">
        <v>75.601769911504391</v>
      </c>
      <c r="F12" s="583">
        <v>77.77586206896558</v>
      </c>
      <c r="G12" s="583">
        <v>76.884615384615387</v>
      </c>
      <c r="H12" s="583">
        <v>77.677685950413235</v>
      </c>
      <c r="I12" s="583">
        <v>73.145161290322619</v>
      </c>
      <c r="J12" s="583">
        <v>75.059322033898312</v>
      </c>
      <c r="K12" s="583">
        <v>75.093023255813947</v>
      </c>
      <c r="L12" s="583">
        <v>77.532258064516128</v>
      </c>
      <c r="M12" s="583">
        <v>73.516129032258064</v>
      </c>
      <c r="N12" s="583">
        <v>79.125000000000014</v>
      </c>
      <c r="O12" s="583">
        <v>75.597402597402564</v>
      </c>
      <c r="P12" s="583">
        <v>70.242857142857147</v>
      </c>
      <c r="Q12" s="584">
        <v>76.510638297872333</v>
      </c>
      <c r="R12" s="583">
        <v>70.036697247706371</v>
      </c>
      <c r="S12" s="583">
        <v>69.911764705882305</v>
      </c>
      <c r="T12" s="583">
        <v>69.98181818181817</v>
      </c>
      <c r="U12" s="583">
        <v>68.540000000000006</v>
      </c>
      <c r="V12" s="583">
        <v>71.420289855072426</v>
      </c>
      <c r="W12" s="583">
        <v>65.567567567567565</v>
      </c>
      <c r="X12" s="583">
        <v>65.316666666666663</v>
      </c>
      <c r="Y12" s="583">
        <v>66.529411764705884</v>
      </c>
      <c r="Z12" s="583">
        <v>68.172413793103445</v>
      </c>
      <c r="AA12" s="583">
        <v>66.263157894736835</v>
      </c>
      <c r="AB12" s="583">
        <v>70.117647058823536</v>
      </c>
      <c r="AC12" s="583">
        <v>67.714285714285722</v>
      </c>
      <c r="AD12" s="583">
        <v>65.370370370370381</v>
      </c>
      <c r="AE12" s="583">
        <v>68.600000000000009</v>
      </c>
    </row>
    <row r="13" spans="1:31">
      <c r="A13" s="124"/>
      <c r="B13" s="484" t="s">
        <v>6</v>
      </c>
      <c r="C13" s="542"/>
      <c r="D13" s="585">
        <v>100</v>
      </c>
      <c r="E13" s="585">
        <v>100</v>
      </c>
      <c r="F13" s="585">
        <v>100</v>
      </c>
      <c r="G13" s="585">
        <v>99.038461538461533</v>
      </c>
      <c r="H13" s="585">
        <v>99.173553719008268</v>
      </c>
      <c r="I13" s="585">
        <v>99.193548387096769</v>
      </c>
      <c r="J13" s="585">
        <v>100</v>
      </c>
      <c r="K13" s="126">
        <v>94.573643410852711</v>
      </c>
      <c r="L13" s="585">
        <v>98.387096774193552</v>
      </c>
      <c r="M13" s="585">
        <v>100</v>
      </c>
      <c r="N13" s="585">
        <v>100</v>
      </c>
      <c r="O13" s="585">
        <v>98.701298701298697</v>
      </c>
      <c r="P13" s="585">
        <v>98.571428571428584</v>
      </c>
      <c r="Q13" s="586">
        <v>97.872340425531917</v>
      </c>
      <c r="R13" s="585">
        <v>100</v>
      </c>
      <c r="S13" s="585">
        <v>100</v>
      </c>
      <c r="T13" s="585">
        <v>100</v>
      </c>
      <c r="U13" s="585">
        <v>98</v>
      </c>
      <c r="V13" s="585">
        <v>100</v>
      </c>
      <c r="W13" s="585">
        <v>98.648648648648646</v>
      </c>
      <c r="X13" s="585">
        <v>100</v>
      </c>
      <c r="Y13" s="585">
        <v>92.647058823529406</v>
      </c>
      <c r="Z13" s="581">
        <v>96.551724137931032</v>
      </c>
      <c r="AA13" s="581">
        <v>100</v>
      </c>
      <c r="AB13" s="581">
        <v>100</v>
      </c>
      <c r="AC13" s="581">
        <v>97.61904761904762</v>
      </c>
      <c r="AD13" s="581">
        <v>98.148148148148152</v>
      </c>
      <c r="AE13" s="581">
        <v>96</v>
      </c>
    </row>
    <row r="14" spans="1:31">
      <c r="A14" s="124"/>
      <c r="B14" s="121" t="s">
        <v>1</v>
      </c>
      <c r="C14" s="124"/>
      <c r="D14" s="126">
        <v>8.8121212121212107</v>
      </c>
      <c r="E14" s="126">
        <v>9.0088495575221259</v>
      </c>
      <c r="F14" s="126">
        <v>9.4137931034482811</v>
      </c>
      <c r="G14" s="126">
        <v>9.6538461538461569</v>
      </c>
      <c r="H14" s="126">
        <v>7.8347107438016543</v>
      </c>
      <c r="I14" s="126">
        <v>7.0483870967741939</v>
      </c>
      <c r="J14" s="126">
        <v>7.8644067796610173</v>
      </c>
      <c r="K14" s="126">
        <v>8.279069767441861</v>
      </c>
      <c r="L14" s="126">
        <v>7.8387096774193541</v>
      </c>
      <c r="M14" s="126">
        <v>12.935483870967744</v>
      </c>
      <c r="N14" s="126">
        <v>9.6</v>
      </c>
      <c r="O14" s="126">
        <v>8.5324675324675319</v>
      </c>
      <c r="P14" s="126">
        <v>8.0714285714285712</v>
      </c>
      <c r="Q14" s="580">
        <v>14.617021276595745</v>
      </c>
      <c r="R14" s="126">
        <v>7.7431192660550483</v>
      </c>
      <c r="S14" s="126">
        <v>9.2205882352941178</v>
      </c>
      <c r="T14" s="126">
        <v>9.8909090909090924</v>
      </c>
      <c r="U14" s="126">
        <v>9.5</v>
      </c>
      <c r="V14" s="126">
        <v>7.9565217391304337</v>
      </c>
      <c r="W14" s="126">
        <v>7.256756756756757</v>
      </c>
      <c r="X14" s="126">
        <v>7.7666666666666666</v>
      </c>
      <c r="Y14" s="126">
        <v>8.2941176470588243</v>
      </c>
      <c r="Z14" s="581">
        <v>8.3793103448275854</v>
      </c>
      <c r="AA14" s="581">
        <v>11.263157894736842</v>
      </c>
      <c r="AB14" s="581">
        <v>9.117647058823529</v>
      </c>
      <c r="AC14" s="581">
        <v>8.3571428571428577</v>
      </c>
      <c r="AD14" s="581">
        <v>8.148148148148147</v>
      </c>
      <c r="AE14" s="581">
        <v>17.88</v>
      </c>
    </row>
    <row r="15" spans="1:31">
      <c r="A15" s="124"/>
      <c r="B15" s="121" t="s">
        <v>94</v>
      </c>
      <c r="C15" s="122"/>
      <c r="D15" s="582"/>
      <c r="E15" s="582"/>
      <c r="F15" s="582"/>
      <c r="G15" s="582"/>
      <c r="H15" s="582"/>
      <c r="I15" s="582"/>
      <c r="J15" s="582"/>
      <c r="K15" s="582"/>
      <c r="L15" s="582"/>
      <c r="M15" s="582"/>
      <c r="N15" s="582"/>
      <c r="O15" s="582"/>
      <c r="P15" s="582"/>
      <c r="Q15" s="627"/>
      <c r="R15" s="582"/>
      <c r="S15" s="582"/>
      <c r="T15" s="582"/>
      <c r="U15" s="582"/>
      <c r="V15" s="582"/>
      <c r="W15" s="582"/>
      <c r="X15" s="582"/>
      <c r="Y15" s="582"/>
      <c r="Z15" s="582"/>
      <c r="AA15" s="582"/>
      <c r="AB15" s="581"/>
      <c r="AC15" s="581"/>
      <c r="AD15" s="581"/>
      <c r="AE15" s="581"/>
    </row>
    <row r="16" spans="1:31">
      <c r="A16" s="124"/>
      <c r="B16" s="123" t="s">
        <v>85</v>
      </c>
      <c r="C16" s="122"/>
      <c r="D16" s="582" t="s">
        <v>25</v>
      </c>
      <c r="E16" s="582" t="s">
        <v>25</v>
      </c>
      <c r="F16" s="582" t="s">
        <v>25</v>
      </c>
      <c r="G16" s="582" t="s">
        <v>25</v>
      </c>
      <c r="H16" s="582" t="s">
        <v>25</v>
      </c>
      <c r="I16" s="582" t="s">
        <v>25</v>
      </c>
      <c r="J16" s="582" t="s">
        <v>25</v>
      </c>
      <c r="K16" s="582" t="s">
        <v>25</v>
      </c>
      <c r="L16" s="582" t="s">
        <v>25</v>
      </c>
      <c r="M16" s="582" t="s">
        <v>25</v>
      </c>
      <c r="N16" s="582">
        <v>50</v>
      </c>
      <c r="O16" s="582">
        <v>72.727272727272734</v>
      </c>
      <c r="P16" s="582">
        <v>44.444444444444443</v>
      </c>
      <c r="Q16" s="627">
        <v>50</v>
      </c>
      <c r="R16" s="582" t="s">
        <v>25</v>
      </c>
      <c r="S16" s="582" t="s">
        <v>25</v>
      </c>
      <c r="T16" s="582" t="s">
        <v>25</v>
      </c>
      <c r="U16" s="582" t="s">
        <v>25</v>
      </c>
      <c r="V16" s="582" t="s">
        <v>25</v>
      </c>
      <c r="W16" s="582" t="s">
        <v>25</v>
      </c>
      <c r="X16" s="582" t="s">
        <v>25</v>
      </c>
      <c r="Y16" s="582" t="s">
        <v>25</v>
      </c>
      <c r="Z16" s="582" t="s">
        <v>25</v>
      </c>
      <c r="AA16" s="582" t="s">
        <v>25</v>
      </c>
      <c r="AB16" s="581">
        <v>100</v>
      </c>
      <c r="AC16" s="581">
        <v>77.777777777777786</v>
      </c>
      <c r="AD16" s="581">
        <v>50</v>
      </c>
      <c r="AE16" s="581">
        <v>66.666666666666657</v>
      </c>
    </row>
    <row r="17" spans="1:31">
      <c r="A17" s="124"/>
      <c r="B17" s="123" t="s">
        <v>86</v>
      </c>
      <c r="C17" s="122"/>
      <c r="D17" s="582" t="s">
        <v>25</v>
      </c>
      <c r="E17" s="582" t="s">
        <v>25</v>
      </c>
      <c r="F17" s="582" t="s">
        <v>25</v>
      </c>
      <c r="G17" s="582" t="s">
        <v>25</v>
      </c>
      <c r="H17" s="582" t="s">
        <v>25</v>
      </c>
      <c r="I17" s="582" t="s">
        <v>25</v>
      </c>
      <c r="J17" s="582" t="s">
        <v>25</v>
      </c>
      <c r="K17" s="582" t="s">
        <v>25</v>
      </c>
      <c r="L17" s="582" t="s">
        <v>25</v>
      </c>
      <c r="M17" s="582" t="s">
        <v>25</v>
      </c>
      <c r="N17" s="582">
        <v>0</v>
      </c>
      <c r="O17" s="582">
        <v>27.27272727272727</v>
      </c>
      <c r="P17" s="582">
        <v>33.333333333333329</v>
      </c>
      <c r="Q17" s="627">
        <v>20</v>
      </c>
      <c r="R17" s="582" t="s">
        <v>25</v>
      </c>
      <c r="S17" s="582" t="s">
        <v>25</v>
      </c>
      <c r="T17" s="582" t="s">
        <v>25</v>
      </c>
      <c r="U17" s="582" t="s">
        <v>25</v>
      </c>
      <c r="V17" s="582" t="s">
        <v>25</v>
      </c>
      <c r="W17" s="582" t="s">
        <v>25</v>
      </c>
      <c r="X17" s="582" t="s">
        <v>25</v>
      </c>
      <c r="Y17" s="582" t="s">
        <v>25</v>
      </c>
      <c r="Z17" s="582" t="s">
        <v>25</v>
      </c>
      <c r="AA17" s="582" t="s">
        <v>25</v>
      </c>
      <c r="AB17" s="581">
        <v>0</v>
      </c>
      <c r="AC17" s="581">
        <v>22.222222222222221</v>
      </c>
      <c r="AD17" s="581">
        <v>25</v>
      </c>
      <c r="AE17" s="581">
        <v>16.666666666666664</v>
      </c>
    </row>
    <row r="18" spans="1:31">
      <c r="A18" s="124"/>
      <c r="B18" s="123" t="s">
        <v>87</v>
      </c>
      <c r="C18" s="122"/>
      <c r="D18" s="582" t="s">
        <v>25</v>
      </c>
      <c r="E18" s="582" t="s">
        <v>25</v>
      </c>
      <c r="F18" s="582" t="s">
        <v>25</v>
      </c>
      <c r="G18" s="582" t="s">
        <v>25</v>
      </c>
      <c r="H18" s="582" t="s">
        <v>25</v>
      </c>
      <c r="I18" s="582" t="s">
        <v>25</v>
      </c>
      <c r="J18" s="582" t="s">
        <v>25</v>
      </c>
      <c r="K18" s="582" t="s">
        <v>25</v>
      </c>
      <c r="L18" s="582" t="s">
        <v>25</v>
      </c>
      <c r="M18" s="582" t="s">
        <v>25</v>
      </c>
      <c r="N18" s="582">
        <v>50</v>
      </c>
      <c r="O18" s="582">
        <v>0</v>
      </c>
      <c r="P18" s="582">
        <v>22.222222222222221</v>
      </c>
      <c r="Q18" s="627">
        <v>30</v>
      </c>
      <c r="R18" s="582" t="s">
        <v>25</v>
      </c>
      <c r="S18" s="582" t="s">
        <v>25</v>
      </c>
      <c r="T18" s="582" t="s">
        <v>25</v>
      </c>
      <c r="U18" s="582" t="s">
        <v>25</v>
      </c>
      <c r="V18" s="582" t="s">
        <v>25</v>
      </c>
      <c r="W18" s="582" t="s">
        <v>25</v>
      </c>
      <c r="X18" s="582" t="s">
        <v>25</v>
      </c>
      <c r="Y18" s="582" t="s">
        <v>25</v>
      </c>
      <c r="Z18" s="582" t="s">
        <v>25</v>
      </c>
      <c r="AA18" s="582" t="s">
        <v>25</v>
      </c>
      <c r="AB18" s="581">
        <v>0</v>
      </c>
      <c r="AC18" s="581">
        <v>0</v>
      </c>
      <c r="AD18" s="581">
        <v>25</v>
      </c>
      <c r="AE18" s="581">
        <v>16.666666666666664</v>
      </c>
    </row>
    <row r="19" spans="1:31">
      <c r="A19" s="124"/>
      <c r="B19" s="123" t="s">
        <v>92</v>
      </c>
      <c r="C19" s="122"/>
      <c r="D19" s="582" t="s">
        <v>25</v>
      </c>
      <c r="E19" s="582" t="s">
        <v>25</v>
      </c>
      <c r="F19" s="582" t="s">
        <v>25</v>
      </c>
      <c r="G19" s="582" t="s">
        <v>25</v>
      </c>
      <c r="H19" s="582" t="s">
        <v>25</v>
      </c>
      <c r="I19" s="582" t="s">
        <v>25</v>
      </c>
      <c r="J19" s="582" t="s">
        <v>25</v>
      </c>
      <c r="K19" s="582" t="s">
        <v>25</v>
      </c>
      <c r="L19" s="582" t="s">
        <v>25</v>
      </c>
      <c r="M19" s="582" t="s">
        <v>25</v>
      </c>
      <c r="N19" s="582">
        <v>5</v>
      </c>
      <c r="O19" s="582">
        <v>14.285714285714292</v>
      </c>
      <c r="P19" s="582">
        <v>12.857142857142861</v>
      </c>
      <c r="Q19" s="627">
        <v>21.276595744680847</v>
      </c>
      <c r="R19" s="582" t="s">
        <v>25</v>
      </c>
      <c r="S19" s="582" t="s">
        <v>25</v>
      </c>
      <c r="T19" s="582" t="s">
        <v>25</v>
      </c>
      <c r="U19" s="582" t="s">
        <v>25</v>
      </c>
      <c r="V19" s="582" t="s">
        <v>25</v>
      </c>
      <c r="W19" s="582" t="s">
        <v>25</v>
      </c>
      <c r="X19" s="582" t="s">
        <v>25</v>
      </c>
      <c r="Y19" s="582" t="s">
        <v>25</v>
      </c>
      <c r="Z19" s="582" t="s">
        <v>25</v>
      </c>
      <c r="AA19" s="582" t="s">
        <v>25</v>
      </c>
      <c r="AB19" s="581">
        <v>5.882352941176471</v>
      </c>
      <c r="AC19" s="581">
        <v>21.428571428571431</v>
      </c>
      <c r="AD19" s="581">
        <v>14.81481481481481</v>
      </c>
      <c r="AE19" s="581">
        <v>24</v>
      </c>
    </row>
    <row r="20" spans="1:31">
      <c r="A20" s="124"/>
      <c r="B20" s="121" t="s">
        <v>73</v>
      </c>
      <c r="C20" s="124"/>
      <c r="D20" s="126">
        <v>9.6969696969696972</v>
      </c>
      <c r="E20" s="126">
        <v>14.159292035398231</v>
      </c>
      <c r="F20" s="126">
        <v>15.517241379310345</v>
      </c>
      <c r="G20" s="126">
        <v>18.26923076923077</v>
      </c>
      <c r="H20" s="126">
        <v>14.049586776859504</v>
      </c>
      <c r="I20" s="126">
        <v>9.67741935483871</v>
      </c>
      <c r="J20" s="126">
        <v>7.6271186440677967</v>
      </c>
      <c r="K20" s="126">
        <v>11.627906976744185</v>
      </c>
      <c r="L20" s="126">
        <v>16.129032258064516</v>
      </c>
      <c r="M20" s="126">
        <v>6.4516129032258061</v>
      </c>
      <c r="N20" s="126">
        <v>27.5</v>
      </c>
      <c r="O20" s="126">
        <v>7.7922077922077921</v>
      </c>
      <c r="P20" s="126">
        <v>5.7142857142857144</v>
      </c>
      <c r="Q20" s="580">
        <v>10.638297872340425</v>
      </c>
      <c r="R20" s="126">
        <v>5.5045871559633026</v>
      </c>
      <c r="S20" s="126">
        <v>8.8235294117647065</v>
      </c>
      <c r="T20" s="126">
        <v>9.0909090909090917</v>
      </c>
      <c r="U20" s="126">
        <v>12</v>
      </c>
      <c r="V20" s="126">
        <v>8.695652173913043</v>
      </c>
      <c r="W20" s="126">
        <v>1.3513513513513513</v>
      </c>
      <c r="X20" s="126">
        <v>1.6666666666666667</v>
      </c>
      <c r="Y20" s="126">
        <v>1.4705882352941178</v>
      </c>
      <c r="Z20" s="581">
        <v>0</v>
      </c>
      <c r="AA20" s="581">
        <v>0</v>
      </c>
      <c r="AB20" s="581">
        <v>23.529411764705884</v>
      </c>
      <c r="AC20" s="581">
        <v>4.7619047619047619</v>
      </c>
      <c r="AD20" s="581">
        <v>0</v>
      </c>
      <c r="AE20" s="581">
        <v>4</v>
      </c>
    </row>
    <row r="21" spans="1:31">
      <c r="A21" s="124"/>
      <c r="B21" s="329" t="s">
        <v>74</v>
      </c>
      <c r="C21" s="538"/>
      <c r="D21" s="583">
        <v>9.0909090909090917</v>
      </c>
      <c r="E21" s="583">
        <v>14.159292035398231</v>
      </c>
      <c r="F21" s="583">
        <v>15.517241379310345</v>
      </c>
      <c r="G21" s="583">
        <v>18.26923076923077</v>
      </c>
      <c r="H21" s="126">
        <v>13.223140495867769</v>
      </c>
      <c r="I21" s="126">
        <v>9.67741935483871</v>
      </c>
      <c r="J21" s="126">
        <v>7.6271186440677967</v>
      </c>
      <c r="K21" s="583">
        <v>11.627906976744185</v>
      </c>
      <c r="L21" s="126">
        <v>16.129032258064516</v>
      </c>
      <c r="M21" s="126">
        <v>3.225806451612903</v>
      </c>
      <c r="N21" s="126">
        <v>27.5</v>
      </c>
      <c r="O21" s="126">
        <v>7.7922077922077921</v>
      </c>
      <c r="P21" s="126">
        <v>5.7142857142857144</v>
      </c>
      <c r="Q21" s="580">
        <v>10.638297872340425</v>
      </c>
      <c r="R21" s="126">
        <v>4.5871559633027523</v>
      </c>
      <c r="S21" s="126">
        <v>8.8235294117647065</v>
      </c>
      <c r="T21" s="126">
        <v>9.0909090909090917</v>
      </c>
      <c r="U21" s="126">
        <v>12</v>
      </c>
      <c r="V21" s="126">
        <v>7.2463768115942031</v>
      </c>
      <c r="W21" s="126">
        <v>1.3513513513513513</v>
      </c>
      <c r="X21" s="126">
        <v>1.6666666666666667</v>
      </c>
      <c r="Y21" s="126">
        <v>1.4705882352941178</v>
      </c>
      <c r="Z21" s="583">
        <v>0</v>
      </c>
      <c r="AA21" s="583">
        <v>0</v>
      </c>
      <c r="AB21" s="583">
        <v>23.529411764705884</v>
      </c>
      <c r="AC21" s="583">
        <v>4.7619047619047619</v>
      </c>
      <c r="AD21" s="583">
        <v>0</v>
      </c>
      <c r="AE21" s="583">
        <v>4</v>
      </c>
    </row>
    <row r="22" spans="1:31">
      <c r="A22" s="124"/>
      <c r="B22" s="484" t="s">
        <v>24</v>
      </c>
      <c r="C22" s="542"/>
      <c r="D22" s="585">
        <v>89.090909090909093</v>
      </c>
      <c r="E22" s="585">
        <v>83.185840707964601</v>
      </c>
      <c r="F22" s="585">
        <v>76.724137931034477</v>
      </c>
      <c r="G22" s="585">
        <v>71.15384615384616</v>
      </c>
      <c r="H22" s="585">
        <v>71.900826446280988</v>
      </c>
      <c r="I22" s="585">
        <v>85.483870967741936</v>
      </c>
      <c r="J22" s="585">
        <v>80.508474576271183</v>
      </c>
      <c r="K22" s="126">
        <v>86.821705426356587</v>
      </c>
      <c r="L22" s="585">
        <v>90.322580645161295</v>
      </c>
      <c r="M22" s="585">
        <v>61.29032258064516</v>
      </c>
      <c r="N22" s="585">
        <v>92.5</v>
      </c>
      <c r="O22" s="585">
        <v>93.506493506493499</v>
      </c>
      <c r="P22" s="585">
        <v>91.428571428571431</v>
      </c>
      <c r="Q22" s="586">
        <v>93.61702127659575</v>
      </c>
      <c r="R22" s="585">
        <v>88.9908256880734</v>
      </c>
      <c r="S22" s="585">
        <v>80.882352941176464</v>
      </c>
      <c r="T22" s="585">
        <v>80</v>
      </c>
      <c r="U22" s="585">
        <v>76</v>
      </c>
      <c r="V22" s="585">
        <v>72.463768115942031</v>
      </c>
      <c r="W22" s="585">
        <v>87.837837837837839</v>
      </c>
      <c r="X22" s="585">
        <v>81.666666666666671</v>
      </c>
      <c r="Y22" s="585">
        <v>85.294117647058826</v>
      </c>
      <c r="Z22" s="581">
        <v>86.206896551724142</v>
      </c>
      <c r="AA22" s="581">
        <v>68.421052631578945</v>
      </c>
      <c r="AB22" s="581">
        <v>88.235294117647058</v>
      </c>
      <c r="AC22" s="581">
        <v>90.476190476190482</v>
      </c>
      <c r="AD22" s="581">
        <v>90.740740740740748</v>
      </c>
      <c r="AE22" s="581">
        <v>92</v>
      </c>
    </row>
    <row r="23" spans="1:31">
      <c r="A23" s="124"/>
      <c r="B23" s="121" t="s">
        <v>7</v>
      </c>
      <c r="C23" s="124"/>
      <c r="D23" s="126">
        <v>3.0303030303030303</v>
      </c>
      <c r="E23" s="126">
        <v>6.1946902654867255</v>
      </c>
      <c r="F23" s="126">
        <v>1.7241379310344827</v>
      </c>
      <c r="G23" s="126">
        <v>2.8846153846153846</v>
      </c>
      <c r="H23" s="126">
        <v>0</v>
      </c>
      <c r="I23" s="126">
        <v>6.4516129032258061</v>
      </c>
      <c r="J23" s="126">
        <v>11.016949152542374</v>
      </c>
      <c r="K23" s="126">
        <v>8.5271317829457356</v>
      </c>
      <c r="L23" s="126">
        <v>27.419354838709676</v>
      </c>
      <c r="M23" s="126">
        <v>45.161290322580648</v>
      </c>
      <c r="N23" s="126">
        <v>30</v>
      </c>
      <c r="O23" s="126">
        <v>55.844155844155843</v>
      </c>
      <c r="P23" s="126">
        <v>58.571428571428577</v>
      </c>
      <c r="Q23" s="580">
        <v>40.425531914893611</v>
      </c>
      <c r="R23" s="126">
        <v>4.5871559633027523</v>
      </c>
      <c r="S23" s="126">
        <v>10.294117647058824</v>
      </c>
      <c r="T23" s="126">
        <v>3.6363636363636362</v>
      </c>
      <c r="U23" s="126">
        <v>6</v>
      </c>
      <c r="V23" s="126">
        <v>0</v>
      </c>
      <c r="W23" s="126">
        <v>9.4594594594594597</v>
      </c>
      <c r="X23" s="126">
        <v>13.333333333333334</v>
      </c>
      <c r="Y23" s="126">
        <v>13.235294117647058</v>
      </c>
      <c r="Z23" s="581">
        <v>37.931034482758619</v>
      </c>
      <c r="AA23" s="581">
        <v>57.89473684210526</v>
      </c>
      <c r="AB23" s="581">
        <v>47.058823529411768</v>
      </c>
      <c r="AC23" s="581">
        <v>66.666666666666657</v>
      </c>
      <c r="AD23" s="581">
        <v>66.666666666666657</v>
      </c>
      <c r="AE23" s="581">
        <v>60</v>
      </c>
    </row>
    <row r="24" spans="1:31">
      <c r="A24" s="124"/>
      <c r="B24" s="121" t="s">
        <v>8</v>
      </c>
      <c r="C24" s="124"/>
      <c r="D24" s="126">
        <v>0</v>
      </c>
      <c r="E24" s="126">
        <v>0</v>
      </c>
      <c r="F24" s="126">
        <v>1.7241379310344827</v>
      </c>
      <c r="G24" s="126">
        <v>6.7307692307692308</v>
      </c>
      <c r="H24" s="126">
        <v>3.3057851239669422</v>
      </c>
      <c r="I24" s="126">
        <v>4.032258064516129</v>
      </c>
      <c r="J24" s="126">
        <v>4.2372881355932206</v>
      </c>
      <c r="K24" s="126">
        <v>10.852713178294573</v>
      </c>
      <c r="L24" s="126">
        <v>6.4516129032258061</v>
      </c>
      <c r="M24" s="126">
        <v>9.67741935483871</v>
      </c>
      <c r="N24" s="126">
        <v>7.5</v>
      </c>
      <c r="O24" s="126">
        <v>6.4935064935064926</v>
      </c>
      <c r="P24" s="126">
        <v>11.428571428571429</v>
      </c>
      <c r="Q24" s="580">
        <v>4.2553191489361701</v>
      </c>
      <c r="R24" s="126">
        <v>0</v>
      </c>
      <c r="S24" s="126">
        <v>0</v>
      </c>
      <c r="T24" s="126">
        <v>3.6363636363636362</v>
      </c>
      <c r="U24" s="126">
        <v>12</v>
      </c>
      <c r="V24" s="126">
        <v>2.8985507246376812</v>
      </c>
      <c r="W24" s="126">
        <v>4.0540540540540544</v>
      </c>
      <c r="X24" s="126">
        <v>6.666666666666667</v>
      </c>
      <c r="Y24" s="126">
        <v>11.764705882352942</v>
      </c>
      <c r="Z24" s="581">
        <v>10.344827586206897</v>
      </c>
      <c r="AA24" s="581">
        <v>10.526315789473685</v>
      </c>
      <c r="AB24" s="581">
        <v>11.764705882352942</v>
      </c>
      <c r="AC24" s="581">
        <v>4.7619047619047619</v>
      </c>
      <c r="AD24" s="581">
        <v>12.962962962962962</v>
      </c>
      <c r="AE24" s="581">
        <v>8</v>
      </c>
    </row>
    <row r="25" spans="1:31">
      <c r="A25" s="124"/>
      <c r="B25" s="329" t="s">
        <v>9</v>
      </c>
      <c r="C25" s="538"/>
      <c r="D25" s="583">
        <v>1.8181818181818181</v>
      </c>
      <c r="E25" s="583">
        <v>2.6548672566371683</v>
      </c>
      <c r="F25" s="583">
        <v>0.86206896551724133</v>
      </c>
      <c r="G25" s="583">
        <v>5.7692307692307692</v>
      </c>
      <c r="H25" s="583">
        <v>1.6528925619834711</v>
      </c>
      <c r="I25" s="583">
        <v>3.225806451612903</v>
      </c>
      <c r="J25" s="583">
        <v>0.84745762711864403</v>
      </c>
      <c r="K25" s="583">
        <v>6.9767441860465116</v>
      </c>
      <c r="L25" s="583">
        <v>20.353982300884958</v>
      </c>
      <c r="M25" s="583">
        <v>33.928571428571431</v>
      </c>
      <c r="N25" s="583">
        <v>44.047619047619044</v>
      </c>
      <c r="O25" s="583">
        <v>50.649350649350644</v>
      </c>
      <c r="P25" s="583">
        <v>52.857142857142861</v>
      </c>
      <c r="Q25" s="584">
        <v>48.936170212765958</v>
      </c>
      <c r="R25" s="583">
        <v>2.7522935779816513</v>
      </c>
      <c r="S25" s="583">
        <v>2.9411764705882355</v>
      </c>
      <c r="T25" s="583">
        <v>1.8181818181818181</v>
      </c>
      <c r="U25" s="583">
        <v>10</v>
      </c>
      <c r="V25" s="583">
        <v>0</v>
      </c>
      <c r="W25" s="583">
        <v>4.0540540540540544</v>
      </c>
      <c r="X25" s="583">
        <v>0</v>
      </c>
      <c r="Y25" s="583">
        <v>4.4117647058823533</v>
      </c>
      <c r="Z25" s="583">
        <v>20</v>
      </c>
      <c r="AA25" s="583">
        <v>33.333333333333329</v>
      </c>
      <c r="AB25" s="583">
        <v>45.945945945945951</v>
      </c>
      <c r="AC25" s="583">
        <v>59.523809523809526</v>
      </c>
      <c r="AD25" s="583">
        <v>50</v>
      </c>
      <c r="AE25" s="583">
        <v>48</v>
      </c>
    </row>
    <row r="26" spans="1:31">
      <c r="A26" s="124"/>
      <c r="B26" s="484" t="s">
        <v>68</v>
      </c>
      <c r="C26" s="124"/>
      <c r="D26" s="126">
        <v>0</v>
      </c>
      <c r="E26" s="126">
        <v>0</v>
      </c>
      <c r="F26" s="126">
        <v>0</v>
      </c>
      <c r="G26" s="126">
        <v>3.8461538461538463</v>
      </c>
      <c r="H26" s="126">
        <v>2.4793388429752068</v>
      </c>
      <c r="I26" s="126">
        <v>2.4193548387096775</v>
      </c>
      <c r="J26" s="126">
        <v>2.5423728813559321</v>
      </c>
      <c r="K26" s="126">
        <v>4.6511627906976747</v>
      </c>
      <c r="L26" s="126">
        <v>3.225806451612903</v>
      </c>
      <c r="M26" s="126">
        <v>9.67741935483871</v>
      </c>
      <c r="N26" s="126">
        <v>5</v>
      </c>
      <c r="O26" s="126">
        <v>6.4935064935064926</v>
      </c>
      <c r="P26" s="126">
        <v>1.4285714285714286</v>
      </c>
      <c r="Q26" s="580">
        <v>10.638297872340425</v>
      </c>
      <c r="R26" s="126">
        <v>0</v>
      </c>
      <c r="S26" s="126">
        <v>0</v>
      </c>
      <c r="T26" s="126">
        <v>0</v>
      </c>
      <c r="U26" s="126">
        <v>6</v>
      </c>
      <c r="V26" s="126">
        <v>2.8985507246376812</v>
      </c>
      <c r="W26" s="126">
        <v>1.3513513513513513</v>
      </c>
      <c r="X26" s="126">
        <v>1.6666666666666667</v>
      </c>
      <c r="Y26" s="126">
        <v>1.4705882352941178</v>
      </c>
      <c r="Z26" s="581">
        <v>6.8965517241379306</v>
      </c>
      <c r="AA26" s="581">
        <v>10.526315789473685</v>
      </c>
      <c r="AB26" s="581">
        <v>5.882352941176471</v>
      </c>
      <c r="AC26" s="581">
        <v>7.1428571428571423</v>
      </c>
      <c r="AD26" s="581">
        <v>1.8518518518518516</v>
      </c>
      <c r="AE26" s="581">
        <v>20</v>
      </c>
    </row>
    <row r="27" spans="1:31">
      <c r="A27" s="124"/>
      <c r="B27" s="110" t="s">
        <v>29</v>
      </c>
      <c r="C27" s="124"/>
      <c r="D27" s="126">
        <v>0</v>
      </c>
      <c r="E27" s="126">
        <v>0</v>
      </c>
      <c r="F27" s="126">
        <v>0</v>
      </c>
      <c r="G27" s="126">
        <v>0.96153846153846156</v>
      </c>
      <c r="H27" s="126">
        <v>0.82644628099173556</v>
      </c>
      <c r="I27" s="126">
        <v>1.6129032258064515</v>
      </c>
      <c r="J27" s="126">
        <v>0.84745762711864403</v>
      </c>
      <c r="K27" s="126">
        <v>3.1007751937984498</v>
      </c>
      <c r="L27" s="126">
        <v>1.6129032258064515</v>
      </c>
      <c r="M27" s="126">
        <v>12.903225806451612</v>
      </c>
      <c r="N27" s="126">
        <v>5</v>
      </c>
      <c r="O27" s="126">
        <v>9.0909090909090917</v>
      </c>
      <c r="P27" s="126">
        <v>7.1428571428571423</v>
      </c>
      <c r="Q27" s="580">
        <v>0</v>
      </c>
      <c r="R27" s="126">
        <v>0</v>
      </c>
      <c r="S27" s="126">
        <v>0</v>
      </c>
      <c r="T27" s="126">
        <v>0</v>
      </c>
      <c r="U27" s="126">
        <v>2</v>
      </c>
      <c r="V27" s="126">
        <v>1.4492753623188406</v>
      </c>
      <c r="W27" s="126">
        <v>1.3513513513513513</v>
      </c>
      <c r="X27" s="126">
        <v>0</v>
      </c>
      <c r="Y27" s="126">
        <v>5.882352941176471</v>
      </c>
      <c r="Z27" s="581">
        <v>3.4482758620689653</v>
      </c>
      <c r="AA27" s="581">
        <v>10.526315789473685</v>
      </c>
      <c r="AB27" s="581">
        <v>11.764705882352942</v>
      </c>
      <c r="AC27" s="581">
        <v>7.1428571428571423</v>
      </c>
      <c r="AD27" s="581">
        <v>7.4074074074074066</v>
      </c>
      <c r="AE27" s="581">
        <v>0</v>
      </c>
    </row>
    <row r="28" spans="1:31">
      <c r="A28" s="124"/>
      <c r="B28" s="122" t="s">
        <v>101</v>
      </c>
      <c r="C28" s="538"/>
      <c r="D28" s="583">
        <v>0</v>
      </c>
      <c r="E28" s="583">
        <v>0</v>
      </c>
      <c r="F28" s="583">
        <v>0</v>
      </c>
      <c r="G28" s="583">
        <v>4.8076923076923075</v>
      </c>
      <c r="H28" s="583">
        <v>3.3057851239669422</v>
      </c>
      <c r="I28" s="583">
        <v>3.225806451612903</v>
      </c>
      <c r="J28" s="583">
        <v>2.5423728813559321</v>
      </c>
      <c r="K28" s="583">
        <v>6.9767441860465116</v>
      </c>
      <c r="L28" s="583">
        <v>4.838709677419355</v>
      </c>
      <c r="M28" s="583">
        <v>19.35483870967742</v>
      </c>
      <c r="N28" s="583">
        <v>10</v>
      </c>
      <c r="O28" s="583">
        <v>12.987012987012985</v>
      </c>
      <c r="P28" s="583">
        <v>10</v>
      </c>
      <c r="Q28" s="584">
        <v>12.76595744680851</v>
      </c>
      <c r="R28" s="583">
        <v>0</v>
      </c>
      <c r="S28" s="583">
        <v>0</v>
      </c>
      <c r="T28" s="583">
        <v>0</v>
      </c>
      <c r="U28" s="583">
        <v>8</v>
      </c>
      <c r="V28" s="583">
        <v>4.3478260869565215</v>
      </c>
      <c r="W28" s="583">
        <v>2.7027027027027026</v>
      </c>
      <c r="X28" s="583">
        <v>1.6666666666666667</v>
      </c>
      <c r="Y28" s="583">
        <v>5.882352941176471</v>
      </c>
      <c r="Z28" s="583">
        <v>10.344827586206897</v>
      </c>
      <c r="AA28" s="583">
        <v>15.789473684210526</v>
      </c>
      <c r="AB28" s="583">
        <v>17.647058823529413</v>
      </c>
      <c r="AC28" s="583">
        <v>11.904761904761903</v>
      </c>
      <c r="AD28" s="583">
        <v>11.111111111111111</v>
      </c>
      <c r="AE28" s="583">
        <v>24</v>
      </c>
    </row>
    <row r="29" spans="1:31">
      <c r="A29" s="124"/>
      <c r="B29" s="543" t="s">
        <v>31</v>
      </c>
      <c r="C29" s="124"/>
      <c r="D29" s="126">
        <v>0</v>
      </c>
      <c r="E29" s="126">
        <v>0</v>
      </c>
      <c r="F29" s="126">
        <v>0</v>
      </c>
      <c r="G29" s="126">
        <v>0</v>
      </c>
      <c r="H29" s="126">
        <v>0</v>
      </c>
      <c r="I29" s="126">
        <v>0</v>
      </c>
      <c r="J29" s="126">
        <v>0</v>
      </c>
      <c r="K29" s="126">
        <v>0</v>
      </c>
      <c r="L29" s="126">
        <v>0</v>
      </c>
      <c r="M29" s="126">
        <v>0</v>
      </c>
      <c r="N29" s="126">
        <v>0</v>
      </c>
      <c r="O29" s="126">
        <v>0</v>
      </c>
      <c r="P29" s="126">
        <v>0</v>
      </c>
      <c r="Q29" s="580">
        <v>0</v>
      </c>
      <c r="R29" s="126">
        <v>0</v>
      </c>
      <c r="S29" s="126">
        <v>0</v>
      </c>
      <c r="T29" s="126">
        <v>0</v>
      </c>
      <c r="U29" s="126">
        <v>0</v>
      </c>
      <c r="V29" s="126">
        <v>0</v>
      </c>
      <c r="W29" s="126">
        <v>0</v>
      </c>
      <c r="X29" s="126">
        <v>0</v>
      </c>
      <c r="Y29" s="126">
        <v>0</v>
      </c>
      <c r="Z29" s="581">
        <v>0</v>
      </c>
      <c r="AA29" s="581">
        <v>0</v>
      </c>
      <c r="AB29" s="581">
        <v>0</v>
      </c>
      <c r="AC29" s="581">
        <v>0</v>
      </c>
      <c r="AD29" s="581">
        <v>0</v>
      </c>
      <c r="AE29" s="581">
        <v>0</v>
      </c>
    </row>
    <row r="30" spans="1:31" ht="13.5">
      <c r="A30" s="124"/>
      <c r="B30" s="110" t="s">
        <v>91</v>
      </c>
      <c r="C30" s="124"/>
      <c r="D30" s="582" t="s">
        <v>25</v>
      </c>
      <c r="E30" s="582" t="s">
        <v>25</v>
      </c>
      <c r="F30" s="582" t="s">
        <v>25</v>
      </c>
      <c r="G30" s="582" t="s">
        <v>25</v>
      </c>
      <c r="H30" s="582" t="s">
        <v>25</v>
      </c>
      <c r="I30" s="582" t="s">
        <v>25</v>
      </c>
      <c r="J30" s="582" t="s">
        <v>25</v>
      </c>
      <c r="K30" s="582" t="s">
        <v>25</v>
      </c>
      <c r="L30" s="126">
        <v>0</v>
      </c>
      <c r="M30" s="126">
        <v>0</v>
      </c>
      <c r="N30" s="126">
        <v>0</v>
      </c>
      <c r="O30" s="126">
        <v>0</v>
      </c>
      <c r="P30" s="126">
        <v>2.8571428571428572</v>
      </c>
      <c r="Q30" s="580">
        <v>2.1276595744680851</v>
      </c>
      <c r="R30" s="582" t="s">
        <v>25</v>
      </c>
      <c r="S30" s="582" t="s">
        <v>25</v>
      </c>
      <c r="T30" s="582" t="s">
        <v>25</v>
      </c>
      <c r="U30" s="582" t="s">
        <v>25</v>
      </c>
      <c r="V30" s="582" t="s">
        <v>25</v>
      </c>
      <c r="W30" s="582" t="s">
        <v>25</v>
      </c>
      <c r="X30" s="582" t="s">
        <v>25</v>
      </c>
      <c r="Y30" s="582" t="s">
        <v>25</v>
      </c>
      <c r="Z30" s="581">
        <v>0</v>
      </c>
      <c r="AA30" s="581">
        <v>0</v>
      </c>
      <c r="AB30" s="581">
        <v>0</v>
      </c>
      <c r="AC30" s="581">
        <v>0</v>
      </c>
      <c r="AD30" s="581">
        <v>3.7037037037037033</v>
      </c>
      <c r="AE30" s="581">
        <v>4</v>
      </c>
    </row>
    <row r="31" spans="1:31">
      <c r="A31" s="124"/>
      <c r="B31" s="121" t="s">
        <v>4</v>
      </c>
      <c r="C31" s="124"/>
      <c r="D31" s="126">
        <v>0</v>
      </c>
      <c r="E31" s="126">
        <v>0</v>
      </c>
      <c r="F31" s="126">
        <v>0</v>
      </c>
      <c r="G31" s="126">
        <v>0.96153846153846156</v>
      </c>
      <c r="H31" s="126">
        <v>0.82644628099173556</v>
      </c>
      <c r="I31" s="126">
        <v>1.6129032258064515</v>
      </c>
      <c r="J31" s="126">
        <v>0.84745762711864403</v>
      </c>
      <c r="K31" s="126">
        <v>0</v>
      </c>
      <c r="L31" s="126">
        <v>0</v>
      </c>
      <c r="M31" s="126">
        <v>3.225806451612903</v>
      </c>
      <c r="N31" s="126">
        <v>0</v>
      </c>
      <c r="O31" s="126">
        <v>1.2987012987012987</v>
      </c>
      <c r="P31" s="126">
        <v>2.8571428571428572</v>
      </c>
      <c r="Q31" s="580">
        <v>0</v>
      </c>
      <c r="R31" s="126">
        <v>0</v>
      </c>
      <c r="S31" s="126">
        <v>0</v>
      </c>
      <c r="T31" s="126">
        <v>0</v>
      </c>
      <c r="U31" s="126">
        <v>2</v>
      </c>
      <c r="V31" s="126">
        <v>0</v>
      </c>
      <c r="W31" s="126">
        <v>1.3513513513513513</v>
      </c>
      <c r="X31" s="126">
        <v>0</v>
      </c>
      <c r="Y31" s="126">
        <v>0</v>
      </c>
      <c r="Z31" s="581">
        <v>0</v>
      </c>
      <c r="AA31" s="581">
        <v>5.2631578947368425</v>
      </c>
      <c r="AB31" s="581">
        <v>0</v>
      </c>
      <c r="AC31" s="581">
        <v>2.3809523809523809</v>
      </c>
      <c r="AD31" s="581">
        <v>3.7037037037037033</v>
      </c>
      <c r="AE31" s="581">
        <v>0</v>
      </c>
    </row>
    <row r="32" spans="1:31">
      <c r="A32" s="124"/>
      <c r="B32" s="528" t="s">
        <v>32</v>
      </c>
      <c r="C32" s="124"/>
      <c r="D32" s="126">
        <v>0</v>
      </c>
      <c r="E32" s="126">
        <v>0</v>
      </c>
      <c r="F32" s="126">
        <v>0</v>
      </c>
      <c r="G32" s="126">
        <v>4.8076923076923075</v>
      </c>
      <c r="H32" s="126">
        <v>4.1322314049586772</v>
      </c>
      <c r="I32" s="126">
        <v>3.225806451612903</v>
      </c>
      <c r="J32" s="126">
        <v>2.5423728813559321</v>
      </c>
      <c r="K32" s="583">
        <v>6.9767441860465116</v>
      </c>
      <c r="L32" s="126">
        <v>4.838709677419355</v>
      </c>
      <c r="M32" s="126">
        <v>22.580645161290324</v>
      </c>
      <c r="N32" s="126">
        <v>10</v>
      </c>
      <c r="O32" s="126">
        <v>14.285714285714285</v>
      </c>
      <c r="P32" s="126">
        <v>11.428571428571429</v>
      </c>
      <c r="Q32" s="580">
        <v>12.76595744680851</v>
      </c>
      <c r="R32" s="126">
        <v>0</v>
      </c>
      <c r="S32" s="126">
        <v>0</v>
      </c>
      <c r="T32" s="126">
        <v>0</v>
      </c>
      <c r="U32" s="126">
        <v>8</v>
      </c>
      <c r="V32" s="126">
        <v>4.3478260869565215</v>
      </c>
      <c r="W32" s="126">
        <v>2.7027027027027026</v>
      </c>
      <c r="X32" s="126">
        <v>1.6666666666666667</v>
      </c>
      <c r="Y32" s="630">
        <v>5.882352941176471</v>
      </c>
      <c r="Z32" s="630">
        <v>10.344827586206897</v>
      </c>
      <c r="AA32" s="630">
        <v>21.05263157894737</v>
      </c>
      <c r="AB32" s="630">
        <v>17.647058823529413</v>
      </c>
      <c r="AC32" s="630">
        <v>14.285714285714285</v>
      </c>
      <c r="AD32" s="630">
        <v>12.962962962962962</v>
      </c>
      <c r="AE32" s="630">
        <v>24</v>
      </c>
    </row>
    <row r="33" spans="1:31" ht="13.5">
      <c r="A33" s="124"/>
      <c r="B33" s="484" t="s">
        <v>79</v>
      </c>
      <c r="C33" s="542"/>
      <c r="D33" s="585">
        <v>8.053691275167786</v>
      </c>
      <c r="E33" s="585">
        <v>5.1546391752577323</v>
      </c>
      <c r="F33" s="585">
        <v>12.244897959183673</v>
      </c>
      <c r="G33" s="585">
        <v>7.0588235294117645</v>
      </c>
      <c r="H33" s="585">
        <v>4.8076923076923075</v>
      </c>
      <c r="I33" s="585">
        <v>8.0357142857142865</v>
      </c>
      <c r="J33" s="585">
        <v>5.5045871559633026</v>
      </c>
      <c r="K33" s="126">
        <v>10.526315789473685</v>
      </c>
      <c r="L33" s="585">
        <v>4.838709677419355</v>
      </c>
      <c r="M33" s="585">
        <v>12.903225806451612</v>
      </c>
      <c r="N33" s="585">
        <v>12.5</v>
      </c>
      <c r="O33" s="585">
        <v>9.8591549295774641</v>
      </c>
      <c r="P33" s="585">
        <v>10.606060606060606</v>
      </c>
      <c r="Q33" s="586">
        <v>9.5238095238095237</v>
      </c>
      <c r="R33" s="585">
        <v>6.7961165048543686</v>
      </c>
      <c r="S33" s="585">
        <v>3.225806451612903</v>
      </c>
      <c r="T33" s="585">
        <v>14</v>
      </c>
      <c r="U33" s="585">
        <v>2.2727272727272729</v>
      </c>
      <c r="V33" s="585">
        <v>3.1746031746031744</v>
      </c>
      <c r="W33" s="585">
        <v>6.8493150684931505</v>
      </c>
      <c r="X33" s="585">
        <v>5.0847457627118642</v>
      </c>
      <c r="Y33" s="585">
        <v>13.432835820895523</v>
      </c>
      <c r="Z33" s="581">
        <v>0</v>
      </c>
      <c r="AA33" s="581">
        <v>15.789473684210526</v>
      </c>
      <c r="AB33" s="581">
        <v>17.647058823529413</v>
      </c>
      <c r="AC33" s="581">
        <v>10</v>
      </c>
      <c r="AD33" s="581">
        <v>11.111111111111111</v>
      </c>
      <c r="AE33" s="581">
        <v>8.3333333333333321</v>
      </c>
    </row>
    <row r="34" spans="1:31" ht="13.5">
      <c r="B34" s="329" t="s">
        <v>80</v>
      </c>
      <c r="C34" s="538"/>
      <c r="D34" s="583">
        <v>0</v>
      </c>
      <c r="E34" s="583">
        <v>0</v>
      </c>
      <c r="F34" s="583">
        <v>1.7241379310344827</v>
      </c>
      <c r="G34" s="583">
        <v>0</v>
      </c>
      <c r="H34" s="583">
        <v>0.82644628099173556</v>
      </c>
      <c r="I34" s="583">
        <v>0</v>
      </c>
      <c r="J34" s="583">
        <v>0</v>
      </c>
      <c r="K34" s="583">
        <v>0</v>
      </c>
      <c r="L34" s="583">
        <v>0</v>
      </c>
      <c r="M34" s="583">
        <v>0</v>
      </c>
      <c r="N34" s="583">
        <v>2.5</v>
      </c>
      <c r="O34" s="583">
        <v>0</v>
      </c>
      <c r="P34" s="583">
        <v>3.0303030303030303</v>
      </c>
      <c r="Q34" s="584">
        <v>2.3809523809523809</v>
      </c>
      <c r="R34" s="583">
        <v>0</v>
      </c>
      <c r="S34" s="583">
        <v>0</v>
      </c>
      <c r="T34" s="583">
        <v>1.8181818181818181</v>
      </c>
      <c r="U34" s="583">
        <v>0</v>
      </c>
      <c r="V34" s="583">
        <v>0</v>
      </c>
      <c r="W34" s="583">
        <v>0</v>
      </c>
      <c r="X34" s="583">
        <v>0</v>
      </c>
      <c r="Y34" s="583">
        <v>0</v>
      </c>
      <c r="Z34" s="583">
        <v>0</v>
      </c>
      <c r="AA34" s="583">
        <v>0</v>
      </c>
      <c r="AB34" s="583">
        <v>5.882352941176471</v>
      </c>
      <c r="AC34" s="583">
        <v>0</v>
      </c>
      <c r="AD34" s="583">
        <v>3.7037037037037033</v>
      </c>
      <c r="AE34" s="583">
        <v>4.1666666666666661</v>
      </c>
    </row>
    <row r="35" spans="1:31" ht="13.5">
      <c r="B35" s="329" t="s">
        <v>81</v>
      </c>
      <c r="C35" s="487"/>
      <c r="D35" s="583">
        <v>0</v>
      </c>
      <c r="E35" s="583">
        <v>4.4247787610619467</v>
      </c>
      <c r="F35" s="583">
        <v>4.3103448275862073</v>
      </c>
      <c r="G35" s="583">
        <v>8.6538461538461533</v>
      </c>
      <c r="H35" s="583">
        <v>5.785123966942149</v>
      </c>
      <c r="I35" s="583">
        <v>4.032258064516129</v>
      </c>
      <c r="J35" s="583">
        <v>6.7796610169491522</v>
      </c>
      <c r="K35" s="583">
        <v>12.403100775193799</v>
      </c>
      <c r="L35" s="583">
        <v>8.064516129032258</v>
      </c>
      <c r="M35" s="583">
        <v>25.806451612903224</v>
      </c>
      <c r="N35" s="583">
        <v>30</v>
      </c>
      <c r="O35" s="583">
        <v>27.27272727272727</v>
      </c>
      <c r="P35" s="583">
        <v>22.857142857142858</v>
      </c>
      <c r="Q35" s="584">
        <v>27.659574468085108</v>
      </c>
      <c r="R35" s="583">
        <v>0</v>
      </c>
      <c r="S35" s="583">
        <v>5.882352941176471</v>
      </c>
      <c r="T35" s="583">
        <v>9.0909090909090917</v>
      </c>
      <c r="U35" s="583">
        <v>16</v>
      </c>
      <c r="V35" s="583">
        <v>7.2463768115942031</v>
      </c>
      <c r="W35" s="583">
        <v>4.0540540540540544</v>
      </c>
      <c r="X35" s="583">
        <v>10</v>
      </c>
      <c r="Y35" s="583">
        <v>11.764705882352942</v>
      </c>
      <c r="Z35" s="583">
        <v>17.241379310344829</v>
      </c>
      <c r="AA35" s="583">
        <v>26.315789473684209</v>
      </c>
      <c r="AB35" s="583">
        <v>35.294117647058826</v>
      </c>
      <c r="AC35" s="583">
        <v>33.333333333333329</v>
      </c>
      <c r="AD35" s="583">
        <v>25.925925925925924</v>
      </c>
      <c r="AE35" s="583">
        <v>36</v>
      </c>
    </row>
    <row r="36" spans="1:31" ht="60.7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row>
  </sheetData>
  <mergeCells count="5">
    <mergeCell ref="C4:D4"/>
    <mergeCell ref="B2:AE3"/>
    <mergeCell ref="D5:Q5"/>
    <mergeCell ref="R5:AE5"/>
    <mergeCell ref="B36:AE36"/>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showGridLines="0" showRowColHeaders="0" zoomScale="86" zoomScaleNormal="86"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17" width="6.7109375" style="125" customWidth="1"/>
    <col min="18" max="31" width="6.710937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573"/>
      <c r="S1" s="573"/>
      <c r="T1" s="573"/>
      <c r="U1" s="573"/>
      <c r="V1" s="573"/>
      <c r="W1" s="573"/>
      <c r="X1" s="573"/>
    </row>
    <row r="2" spans="1:31" ht="12.75" customHeight="1">
      <c r="A2" s="124"/>
      <c r="B2" s="654" t="s">
        <v>213</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73</v>
      </c>
      <c r="E7" s="571">
        <v>73</v>
      </c>
      <c r="F7" s="571">
        <v>97</v>
      </c>
      <c r="G7" s="571">
        <v>55</v>
      </c>
      <c r="H7" s="571">
        <v>65</v>
      </c>
      <c r="I7" s="571">
        <v>55</v>
      </c>
      <c r="J7" s="571">
        <v>74</v>
      </c>
      <c r="K7" s="624">
        <v>80</v>
      </c>
      <c r="L7" s="571">
        <v>75</v>
      </c>
      <c r="M7" s="571">
        <v>72</v>
      </c>
      <c r="N7" s="571">
        <v>54</v>
      </c>
      <c r="O7" s="571">
        <v>64</v>
      </c>
      <c r="P7" s="571">
        <v>57</v>
      </c>
      <c r="Q7" s="572">
        <v>85</v>
      </c>
      <c r="R7" s="571">
        <v>41</v>
      </c>
      <c r="S7" s="571">
        <v>39</v>
      </c>
      <c r="T7" s="571">
        <v>56</v>
      </c>
      <c r="U7" s="571">
        <v>32</v>
      </c>
      <c r="V7" s="571">
        <v>33</v>
      </c>
      <c r="W7" s="571">
        <v>27</v>
      </c>
      <c r="X7" s="571">
        <v>37</v>
      </c>
      <c r="Y7" s="571">
        <v>42</v>
      </c>
      <c r="Z7" s="571">
        <v>39</v>
      </c>
      <c r="AA7" s="571">
        <v>43</v>
      </c>
      <c r="AB7" s="571">
        <v>23</v>
      </c>
      <c r="AC7" s="571">
        <v>33</v>
      </c>
      <c r="AD7" s="571">
        <v>28</v>
      </c>
      <c r="AE7" s="571">
        <v>54</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1.032258064516129</v>
      </c>
      <c r="P8" s="625">
        <v>1.0178571428571428</v>
      </c>
      <c r="Q8" s="626">
        <v>1</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1.064516129032258</v>
      </c>
      <c r="AD8" s="625">
        <v>1.037037037037037</v>
      </c>
      <c r="AE8" s="625">
        <v>1</v>
      </c>
    </row>
    <row r="9" spans="1:31">
      <c r="A9" s="124"/>
      <c r="B9" s="121" t="s">
        <v>67</v>
      </c>
      <c r="C9" s="124"/>
      <c r="D9" s="577">
        <v>1</v>
      </c>
      <c r="E9" s="577">
        <v>1.0136986301369866</v>
      </c>
      <c r="F9" s="577">
        <v>1.0515463917525774</v>
      </c>
      <c r="G9" s="577">
        <v>1.0727272727272728</v>
      </c>
      <c r="H9" s="577">
        <v>1.0769230769230769</v>
      </c>
      <c r="I9" s="577">
        <v>1.0727272727272728</v>
      </c>
      <c r="J9" s="577">
        <v>1.0675675675675675</v>
      </c>
      <c r="K9" s="578">
        <v>1.0740740740740742</v>
      </c>
      <c r="L9" s="577">
        <v>1.17</v>
      </c>
      <c r="M9" s="577">
        <v>1.1499999999999999</v>
      </c>
      <c r="N9" s="578">
        <v>1.05</v>
      </c>
      <c r="O9" s="578">
        <v>1.21875</v>
      </c>
      <c r="P9" s="578">
        <v>1.2105263157894737</v>
      </c>
      <c r="Q9" s="579">
        <v>1.2</v>
      </c>
      <c r="R9" s="578">
        <v>1</v>
      </c>
      <c r="S9" s="578">
        <v>1.025641025641026</v>
      </c>
      <c r="T9" s="578">
        <v>1.0714285714285714</v>
      </c>
      <c r="U9" s="578">
        <v>1.125</v>
      </c>
      <c r="V9" s="578">
        <v>1.1515151515151516</v>
      </c>
      <c r="W9" s="578">
        <v>1.1481481481481481</v>
      </c>
      <c r="X9" s="577">
        <v>1.1081081081081081</v>
      </c>
      <c r="Y9" s="577">
        <v>1.1395348837209303</v>
      </c>
      <c r="Z9" s="570">
        <v>1.26</v>
      </c>
      <c r="AA9" s="570">
        <v>1.1399999999999999</v>
      </c>
      <c r="AB9" s="570">
        <v>1.1299999999999999</v>
      </c>
      <c r="AC9" s="570">
        <v>1.303030303030303</v>
      </c>
      <c r="AD9" s="570">
        <v>1.3928571428571428</v>
      </c>
      <c r="AE9" s="570">
        <v>1.2222222222222223</v>
      </c>
    </row>
    <row r="10" spans="1:31">
      <c r="A10" s="124"/>
      <c r="B10" s="121" t="s">
        <v>2</v>
      </c>
      <c r="C10" s="124"/>
      <c r="D10" s="126">
        <v>45.205479452054796</v>
      </c>
      <c r="E10" s="126">
        <v>42.465753424657535</v>
      </c>
      <c r="F10" s="126">
        <v>54.639175257731956</v>
      </c>
      <c r="G10" s="126">
        <v>52.727272727272727</v>
      </c>
      <c r="H10" s="126">
        <v>49.230769230769234</v>
      </c>
      <c r="I10" s="126">
        <v>49.090909090909093</v>
      </c>
      <c r="J10" s="126">
        <v>47.297297297297298</v>
      </c>
      <c r="K10" s="126">
        <v>45.679012345679013</v>
      </c>
      <c r="L10" s="126">
        <v>54.285714285714285</v>
      </c>
      <c r="M10" s="126">
        <v>64.705882352941174</v>
      </c>
      <c r="N10" s="126">
        <v>66.666666666666671</v>
      </c>
      <c r="O10" s="126">
        <v>60.9375</v>
      </c>
      <c r="P10" s="126">
        <v>70.175438596491219</v>
      </c>
      <c r="Q10" s="580">
        <v>58.82352941176471</v>
      </c>
      <c r="R10" s="126">
        <v>53.658536585365852</v>
      </c>
      <c r="S10" s="126">
        <v>48.717948717948715</v>
      </c>
      <c r="T10" s="126">
        <v>60.714285714285715</v>
      </c>
      <c r="U10" s="126">
        <v>56.25</v>
      </c>
      <c r="V10" s="126">
        <v>57.575757575757578</v>
      </c>
      <c r="W10" s="126">
        <v>74.074074074074076</v>
      </c>
      <c r="X10" s="126">
        <v>56.756756756756758</v>
      </c>
      <c r="Y10" s="126">
        <v>51.162790697674417</v>
      </c>
      <c r="Z10" s="581">
        <v>73.684210526315795</v>
      </c>
      <c r="AA10" s="581">
        <v>80.952380952380949</v>
      </c>
      <c r="AB10" s="581">
        <v>87.5</v>
      </c>
      <c r="AC10" s="581">
        <v>81.818181818181827</v>
      </c>
      <c r="AD10" s="581">
        <v>82.142857142857139</v>
      </c>
      <c r="AE10" s="581">
        <v>68.518518518518519</v>
      </c>
    </row>
    <row r="11" spans="1:31">
      <c r="A11" s="124"/>
      <c r="B11" s="121" t="s">
        <v>5</v>
      </c>
      <c r="C11" s="124"/>
      <c r="D11" s="126">
        <v>56.164383561643838</v>
      </c>
      <c r="E11" s="126">
        <v>53.424657534246577</v>
      </c>
      <c r="F11" s="126">
        <v>57.731958762886599</v>
      </c>
      <c r="G11" s="126">
        <v>58.18181818181818</v>
      </c>
      <c r="H11" s="126">
        <v>50.769230769230766</v>
      </c>
      <c r="I11" s="126">
        <v>49.090909090909093</v>
      </c>
      <c r="J11" s="126">
        <v>50</v>
      </c>
      <c r="K11" s="126">
        <v>53.086419753086417</v>
      </c>
      <c r="L11" s="126">
        <v>54.285714285714285</v>
      </c>
      <c r="M11" s="126">
        <v>61.764705882352942</v>
      </c>
      <c r="N11" s="126">
        <v>38.095238095238095</v>
      </c>
      <c r="O11" s="126">
        <v>51.5625</v>
      </c>
      <c r="P11" s="126">
        <v>49.122807017543856</v>
      </c>
      <c r="Q11" s="580">
        <v>63.529411764705877</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c r="A12" s="124"/>
      <c r="B12" s="329" t="s">
        <v>10</v>
      </c>
      <c r="C12" s="538"/>
      <c r="D12" s="583">
        <v>76.904109589041042</v>
      </c>
      <c r="E12" s="583">
        <v>77.945205479452085</v>
      </c>
      <c r="F12" s="583">
        <v>74.17525773195878</v>
      </c>
      <c r="G12" s="583">
        <v>75.709090909090904</v>
      </c>
      <c r="H12" s="583">
        <v>75.446153846153848</v>
      </c>
      <c r="I12" s="583">
        <v>75.581818181818164</v>
      </c>
      <c r="J12" s="583">
        <v>76.067567567567565</v>
      </c>
      <c r="K12" s="583">
        <v>76.444444444444443</v>
      </c>
      <c r="L12" s="583">
        <v>75.66</v>
      </c>
      <c r="M12" s="583">
        <v>74.150000000000006</v>
      </c>
      <c r="N12" s="583">
        <v>77.81</v>
      </c>
      <c r="O12" s="583">
        <v>76.187500000000028</v>
      </c>
      <c r="P12" s="583">
        <v>76.070175438596479</v>
      </c>
      <c r="Q12" s="584">
        <v>73.341176470588238</v>
      </c>
      <c r="R12" s="583">
        <v>70.317073170731717</v>
      </c>
      <c r="S12" s="583">
        <v>72.128205128205124</v>
      </c>
      <c r="T12" s="583">
        <v>67</v>
      </c>
      <c r="U12" s="583">
        <v>69.3125</v>
      </c>
      <c r="V12" s="583">
        <v>65.242424242424249</v>
      </c>
      <c r="W12" s="583">
        <v>64.481481481481467</v>
      </c>
      <c r="X12" s="583">
        <v>66.324324324324323</v>
      </c>
      <c r="Y12" s="583">
        <v>67.511627906976742</v>
      </c>
      <c r="Z12" s="583">
        <v>65.53</v>
      </c>
      <c r="AA12" s="583">
        <v>66.760000000000005</v>
      </c>
      <c r="AB12" s="583">
        <v>63.63</v>
      </c>
      <c r="AC12" s="583">
        <v>66.818181818181799</v>
      </c>
      <c r="AD12" s="583">
        <v>64.071428571428569</v>
      </c>
      <c r="AE12" s="583">
        <v>65.462962962962976</v>
      </c>
    </row>
    <row r="13" spans="1:31">
      <c r="A13" s="124"/>
      <c r="B13" s="484" t="s">
        <v>6</v>
      </c>
      <c r="C13" s="542"/>
      <c r="D13" s="585">
        <v>100</v>
      </c>
      <c r="E13" s="585">
        <v>95.890410958904113</v>
      </c>
      <c r="F13" s="585">
        <v>94.845360824742272</v>
      </c>
      <c r="G13" s="585">
        <v>98.181818181818187</v>
      </c>
      <c r="H13" s="585">
        <v>98.461538461538467</v>
      </c>
      <c r="I13" s="585">
        <v>96.36363636363636</v>
      </c>
      <c r="J13" s="585">
        <v>89.189189189189193</v>
      </c>
      <c r="K13" s="126">
        <v>91.358024691358025</v>
      </c>
      <c r="L13" s="585">
        <v>88.571428571428569</v>
      </c>
      <c r="M13" s="585">
        <v>97.058823529411768</v>
      </c>
      <c r="N13" s="585">
        <v>95.238095238095241</v>
      </c>
      <c r="O13" s="585">
        <v>93.75</v>
      </c>
      <c r="P13" s="585">
        <v>96.491228070175438</v>
      </c>
      <c r="Q13" s="586">
        <v>95.294117647058812</v>
      </c>
      <c r="R13" s="585">
        <v>100</v>
      </c>
      <c r="S13" s="585">
        <v>92.307692307692307</v>
      </c>
      <c r="T13" s="585">
        <v>91.071428571428569</v>
      </c>
      <c r="U13" s="585">
        <v>96.875</v>
      </c>
      <c r="V13" s="585">
        <v>96.969696969696969</v>
      </c>
      <c r="W13" s="585">
        <v>96.296296296296291</v>
      </c>
      <c r="X13" s="585">
        <v>89.189189189189193</v>
      </c>
      <c r="Y13" s="585">
        <v>88.372093023255815</v>
      </c>
      <c r="Z13" s="581">
        <v>84.21052631578948</v>
      </c>
      <c r="AA13" s="581">
        <v>95.238095238095241</v>
      </c>
      <c r="AB13" s="581">
        <v>87.5</v>
      </c>
      <c r="AC13" s="581">
        <v>87.878787878787875</v>
      </c>
      <c r="AD13" s="581">
        <v>92.857142857142861</v>
      </c>
      <c r="AE13" s="581">
        <v>92.592592592592595</v>
      </c>
    </row>
    <row r="14" spans="1:31">
      <c r="A14" s="124"/>
      <c r="B14" s="121" t="s">
        <v>1</v>
      </c>
      <c r="C14" s="124"/>
      <c r="D14" s="126">
        <v>8.6027397260273961</v>
      </c>
      <c r="E14" s="126">
        <v>7.9041095890410968</v>
      </c>
      <c r="F14" s="126">
        <v>7.8556701030927858</v>
      </c>
      <c r="G14" s="126">
        <v>8.1454545454545428</v>
      </c>
      <c r="H14" s="126">
        <v>7.2615384615384642</v>
      </c>
      <c r="I14" s="126">
        <v>11.309090909090907</v>
      </c>
      <c r="J14" s="126">
        <v>9.2432432432432439</v>
      </c>
      <c r="K14" s="126">
        <v>8.3209876543209873</v>
      </c>
      <c r="L14" s="126">
        <v>8.26</v>
      </c>
      <c r="M14" s="126">
        <v>13.62</v>
      </c>
      <c r="N14" s="126">
        <v>5.24</v>
      </c>
      <c r="O14" s="126">
        <v>12.671875</v>
      </c>
      <c r="P14" s="126">
        <v>10.596491228070173</v>
      </c>
      <c r="Q14" s="580">
        <v>7.3999999999999995</v>
      </c>
      <c r="R14" s="126">
        <v>9.9024390243902474</v>
      </c>
      <c r="S14" s="126">
        <v>7.3589743589743586</v>
      </c>
      <c r="T14" s="126">
        <v>8.1964285714285694</v>
      </c>
      <c r="U14" s="126">
        <v>7.34375</v>
      </c>
      <c r="V14" s="126">
        <v>7.0909090909090908</v>
      </c>
      <c r="W14" s="126">
        <v>13.703703703703704</v>
      </c>
      <c r="X14" s="126">
        <v>8.5945945945945947</v>
      </c>
      <c r="Y14" s="126">
        <v>9.0697674418604652</v>
      </c>
      <c r="Z14" s="581">
        <v>7.89</v>
      </c>
      <c r="AA14" s="581">
        <v>16.95</v>
      </c>
      <c r="AB14" s="581">
        <v>6.25</v>
      </c>
      <c r="AC14" s="581">
        <v>16.666666666666664</v>
      </c>
      <c r="AD14" s="581">
        <v>11.892857142857144</v>
      </c>
      <c r="AE14" s="581">
        <v>7.444444444444442</v>
      </c>
    </row>
    <row r="15" spans="1:31">
      <c r="A15" s="124"/>
      <c r="B15" s="121" t="s">
        <v>94</v>
      </c>
      <c r="C15" s="122"/>
      <c r="D15" s="126"/>
      <c r="E15" s="126"/>
      <c r="F15" s="126"/>
      <c r="G15" s="126"/>
      <c r="H15" s="126"/>
      <c r="I15" s="126"/>
      <c r="J15" s="126"/>
      <c r="K15" s="126"/>
      <c r="L15" s="126"/>
      <c r="M15" s="126"/>
      <c r="N15" s="126"/>
      <c r="O15" s="126"/>
      <c r="P15" s="126"/>
      <c r="Q15" s="580"/>
      <c r="R15" s="126"/>
      <c r="S15" s="126"/>
      <c r="T15" s="126"/>
      <c r="U15" s="126"/>
      <c r="V15" s="126"/>
      <c r="W15" s="126"/>
      <c r="X15" s="126"/>
      <c r="Y15" s="126"/>
      <c r="Z15" s="126"/>
      <c r="AA15" s="126"/>
      <c r="AB15" s="581"/>
      <c r="AC15" s="581"/>
      <c r="AD15" s="581"/>
      <c r="AE15" s="581"/>
    </row>
    <row r="16" spans="1:31">
      <c r="A16" s="124"/>
      <c r="B16" s="123" t="s">
        <v>85</v>
      </c>
      <c r="C16" s="122"/>
      <c r="D16" s="126" t="s">
        <v>25</v>
      </c>
      <c r="E16" s="126" t="s">
        <v>25</v>
      </c>
      <c r="F16" s="126" t="s">
        <v>25</v>
      </c>
      <c r="G16" s="126" t="s">
        <v>25</v>
      </c>
      <c r="H16" s="126" t="s">
        <v>25</v>
      </c>
      <c r="I16" s="126" t="s">
        <v>25</v>
      </c>
      <c r="J16" s="126" t="s">
        <v>25</v>
      </c>
      <c r="K16" s="126" t="s">
        <v>25</v>
      </c>
      <c r="L16" s="126" t="s">
        <v>25</v>
      </c>
      <c r="M16" s="126" t="s">
        <v>25</v>
      </c>
      <c r="N16" s="126" t="s">
        <v>25</v>
      </c>
      <c r="O16" s="126">
        <v>50</v>
      </c>
      <c r="P16" s="126">
        <v>25</v>
      </c>
      <c r="Q16" s="580">
        <v>46.153846153846153</v>
      </c>
      <c r="R16" s="126" t="s">
        <v>25</v>
      </c>
      <c r="S16" s="126" t="s">
        <v>25</v>
      </c>
      <c r="T16" s="126" t="s">
        <v>25</v>
      </c>
      <c r="U16" s="126" t="s">
        <v>25</v>
      </c>
      <c r="V16" s="126" t="s">
        <v>25</v>
      </c>
      <c r="W16" s="126" t="s">
        <v>25</v>
      </c>
      <c r="X16" s="126" t="s">
        <v>25</v>
      </c>
      <c r="Y16" s="126" t="s">
        <v>25</v>
      </c>
      <c r="Z16" s="126" t="s">
        <v>25</v>
      </c>
      <c r="AA16" s="126" t="s">
        <v>25</v>
      </c>
      <c r="AB16" s="581" t="s">
        <v>25</v>
      </c>
      <c r="AC16" s="581">
        <v>50</v>
      </c>
      <c r="AD16" s="581">
        <v>33.333333333333329</v>
      </c>
      <c r="AE16" s="581">
        <v>55.555555555555557</v>
      </c>
    </row>
    <row r="17" spans="1:31">
      <c r="A17" s="124"/>
      <c r="B17" s="123" t="s">
        <v>86</v>
      </c>
      <c r="C17" s="122"/>
      <c r="D17" s="126" t="s">
        <v>25</v>
      </c>
      <c r="E17" s="126" t="s">
        <v>25</v>
      </c>
      <c r="F17" s="126" t="s">
        <v>25</v>
      </c>
      <c r="G17" s="126" t="s">
        <v>25</v>
      </c>
      <c r="H17" s="126" t="s">
        <v>25</v>
      </c>
      <c r="I17" s="126" t="s">
        <v>25</v>
      </c>
      <c r="J17" s="126" t="s">
        <v>25</v>
      </c>
      <c r="K17" s="126" t="s">
        <v>25</v>
      </c>
      <c r="L17" s="126" t="s">
        <v>25</v>
      </c>
      <c r="M17" s="126" t="s">
        <v>25</v>
      </c>
      <c r="N17" s="126" t="s">
        <v>25</v>
      </c>
      <c r="O17" s="126">
        <v>50</v>
      </c>
      <c r="P17" s="126">
        <v>50</v>
      </c>
      <c r="Q17" s="580">
        <v>38.461538461538467</v>
      </c>
      <c r="R17" s="126" t="s">
        <v>25</v>
      </c>
      <c r="S17" s="126" t="s">
        <v>25</v>
      </c>
      <c r="T17" s="126" t="s">
        <v>25</v>
      </c>
      <c r="U17" s="126" t="s">
        <v>25</v>
      </c>
      <c r="V17" s="126" t="s">
        <v>25</v>
      </c>
      <c r="W17" s="126" t="s">
        <v>25</v>
      </c>
      <c r="X17" s="126" t="s">
        <v>25</v>
      </c>
      <c r="Y17" s="126" t="s">
        <v>25</v>
      </c>
      <c r="Z17" s="126" t="s">
        <v>25</v>
      </c>
      <c r="AA17" s="126" t="s">
        <v>25</v>
      </c>
      <c r="AB17" s="581" t="s">
        <v>25</v>
      </c>
      <c r="AC17" s="581">
        <v>50</v>
      </c>
      <c r="AD17" s="581">
        <v>33.333333333333329</v>
      </c>
      <c r="AE17" s="581">
        <v>44.444444444444443</v>
      </c>
    </row>
    <row r="18" spans="1:31">
      <c r="A18" s="124"/>
      <c r="B18" s="123" t="s">
        <v>87</v>
      </c>
      <c r="C18" s="122"/>
      <c r="D18" s="126" t="s">
        <v>25</v>
      </c>
      <c r="E18" s="126" t="s">
        <v>25</v>
      </c>
      <c r="F18" s="126" t="s">
        <v>25</v>
      </c>
      <c r="G18" s="126" t="s">
        <v>25</v>
      </c>
      <c r="H18" s="126" t="s">
        <v>25</v>
      </c>
      <c r="I18" s="126" t="s">
        <v>25</v>
      </c>
      <c r="J18" s="126" t="s">
        <v>25</v>
      </c>
      <c r="K18" s="126" t="s">
        <v>25</v>
      </c>
      <c r="L18" s="126" t="s">
        <v>25</v>
      </c>
      <c r="M18" s="126" t="s">
        <v>25</v>
      </c>
      <c r="N18" s="126" t="s">
        <v>25</v>
      </c>
      <c r="O18" s="126">
        <v>0</v>
      </c>
      <c r="P18" s="126">
        <v>25</v>
      </c>
      <c r="Q18" s="580">
        <v>15.384615384615385</v>
      </c>
      <c r="R18" s="126" t="s">
        <v>25</v>
      </c>
      <c r="S18" s="126" t="s">
        <v>25</v>
      </c>
      <c r="T18" s="126" t="s">
        <v>25</v>
      </c>
      <c r="U18" s="126" t="s">
        <v>25</v>
      </c>
      <c r="V18" s="126" t="s">
        <v>25</v>
      </c>
      <c r="W18" s="126" t="s">
        <v>25</v>
      </c>
      <c r="X18" s="126" t="s">
        <v>25</v>
      </c>
      <c r="Y18" s="126" t="s">
        <v>25</v>
      </c>
      <c r="Z18" s="126" t="s">
        <v>25</v>
      </c>
      <c r="AA18" s="126" t="s">
        <v>25</v>
      </c>
      <c r="AB18" s="581" t="s">
        <v>25</v>
      </c>
      <c r="AC18" s="581">
        <v>0</v>
      </c>
      <c r="AD18" s="581">
        <v>33.333333333333329</v>
      </c>
      <c r="AE18" s="581">
        <v>0</v>
      </c>
    </row>
    <row r="19" spans="1:31">
      <c r="A19" s="124"/>
      <c r="B19" s="123" t="s">
        <v>92</v>
      </c>
      <c r="C19" s="122"/>
      <c r="D19" s="126" t="s">
        <v>25</v>
      </c>
      <c r="E19" s="126" t="s">
        <v>25</v>
      </c>
      <c r="F19" s="126" t="s">
        <v>25</v>
      </c>
      <c r="G19" s="126" t="s">
        <v>25</v>
      </c>
      <c r="H19" s="126" t="s">
        <v>25</v>
      </c>
      <c r="I19" s="126" t="s">
        <v>25</v>
      </c>
      <c r="J19" s="126" t="s">
        <v>25</v>
      </c>
      <c r="K19" s="126" t="s">
        <v>25</v>
      </c>
      <c r="L19" s="126" t="s">
        <v>25</v>
      </c>
      <c r="M19" s="126" t="s">
        <v>25</v>
      </c>
      <c r="N19" s="126">
        <v>0</v>
      </c>
      <c r="O19" s="126">
        <v>6.25</v>
      </c>
      <c r="P19" s="126">
        <v>7.0175438596491233</v>
      </c>
      <c r="Q19" s="580">
        <v>15.294117647058826</v>
      </c>
      <c r="R19" s="126" t="s">
        <v>25</v>
      </c>
      <c r="S19" s="126" t="s">
        <v>25</v>
      </c>
      <c r="T19" s="126" t="s">
        <v>25</v>
      </c>
      <c r="U19" s="126" t="s">
        <v>25</v>
      </c>
      <c r="V19" s="126" t="s">
        <v>25</v>
      </c>
      <c r="W19" s="126" t="s">
        <v>25</v>
      </c>
      <c r="X19" s="126" t="s">
        <v>25</v>
      </c>
      <c r="Y19" s="126" t="s">
        <v>25</v>
      </c>
      <c r="Z19" s="126" t="s">
        <v>25</v>
      </c>
      <c r="AA19" s="126" t="s">
        <v>25</v>
      </c>
      <c r="AB19" s="581">
        <v>0</v>
      </c>
      <c r="AC19" s="581">
        <v>6.0606060606060623</v>
      </c>
      <c r="AD19" s="581">
        <v>10.714285714285708</v>
      </c>
      <c r="AE19" s="581">
        <v>16.666666666666657</v>
      </c>
    </row>
    <row r="20" spans="1:31">
      <c r="A20" s="124"/>
      <c r="B20" s="121" t="s">
        <v>73</v>
      </c>
      <c r="C20" s="124"/>
      <c r="D20" s="126">
        <v>9.5890410958904102</v>
      </c>
      <c r="E20" s="126">
        <v>6.8493150684931505</v>
      </c>
      <c r="F20" s="126">
        <v>13.402061855670103</v>
      </c>
      <c r="G20" s="126">
        <v>9.0909090909090917</v>
      </c>
      <c r="H20" s="126">
        <v>13.846153846153847</v>
      </c>
      <c r="I20" s="126">
        <v>18.181818181818183</v>
      </c>
      <c r="J20" s="126">
        <v>8.1081081081081088</v>
      </c>
      <c r="K20" s="126">
        <v>18.518518518518519</v>
      </c>
      <c r="L20" s="126">
        <v>22.857142857142858</v>
      </c>
      <c r="M20" s="126">
        <v>8.8235294117647065</v>
      </c>
      <c r="N20" s="126">
        <v>9.5238095238095237</v>
      </c>
      <c r="O20" s="126">
        <v>14.0625</v>
      </c>
      <c r="P20" s="126">
        <v>8.7719298245614024</v>
      </c>
      <c r="Q20" s="580">
        <v>10.588235294117647</v>
      </c>
      <c r="R20" s="126">
        <v>9.7560975609756095</v>
      </c>
      <c r="S20" s="126">
        <v>10.256410256410257</v>
      </c>
      <c r="T20" s="126">
        <v>8.9285714285714288</v>
      </c>
      <c r="U20" s="126">
        <v>3.125</v>
      </c>
      <c r="V20" s="126">
        <v>3.0303030303030303</v>
      </c>
      <c r="W20" s="126">
        <v>7.4074074074074074</v>
      </c>
      <c r="X20" s="126">
        <v>5.4054054054054053</v>
      </c>
      <c r="Y20" s="126">
        <v>4.6511627906976747</v>
      </c>
      <c r="Z20" s="581">
        <v>0</v>
      </c>
      <c r="AA20" s="581">
        <v>4.7619047619047619</v>
      </c>
      <c r="AB20" s="581">
        <v>12.5</v>
      </c>
      <c r="AC20" s="581">
        <v>6.0606060606060606</v>
      </c>
      <c r="AD20" s="581">
        <v>3.5714285714285712</v>
      </c>
      <c r="AE20" s="581">
        <v>5.5555555555555554</v>
      </c>
    </row>
    <row r="21" spans="1:31">
      <c r="A21" s="124"/>
      <c r="B21" s="329" t="s">
        <v>74</v>
      </c>
      <c r="C21" s="538"/>
      <c r="D21" s="583">
        <v>9.5890410958904102</v>
      </c>
      <c r="E21" s="583">
        <v>6.8493150684931505</v>
      </c>
      <c r="F21" s="583">
        <v>13.402061855670103</v>
      </c>
      <c r="G21" s="126">
        <v>9.0909090909090917</v>
      </c>
      <c r="H21" s="126">
        <v>12.307692307692308</v>
      </c>
      <c r="I21" s="126">
        <v>18.181818181818183</v>
      </c>
      <c r="J21" s="126">
        <v>8.1081081081081088</v>
      </c>
      <c r="K21" s="583">
        <v>18.518518518518519</v>
      </c>
      <c r="L21" s="126">
        <v>22.857142857142858</v>
      </c>
      <c r="M21" s="126">
        <v>8.8235294117647065</v>
      </c>
      <c r="N21" s="126">
        <v>9.5238095238095237</v>
      </c>
      <c r="O21" s="126">
        <v>14.0625</v>
      </c>
      <c r="P21" s="126">
        <v>8.7719298245614024</v>
      </c>
      <c r="Q21" s="580">
        <v>10.588235294117647</v>
      </c>
      <c r="R21" s="126">
        <v>9.7560975609756095</v>
      </c>
      <c r="S21" s="126">
        <v>10.256410256410257</v>
      </c>
      <c r="T21" s="126">
        <v>8.9285714285714288</v>
      </c>
      <c r="U21" s="126">
        <v>3.125</v>
      </c>
      <c r="V21" s="126">
        <v>3.0303030303030303</v>
      </c>
      <c r="W21" s="126">
        <v>7.4074074074074074</v>
      </c>
      <c r="X21" s="126">
        <v>5.4054054054054053</v>
      </c>
      <c r="Y21" s="126">
        <v>4.6511627906976747</v>
      </c>
      <c r="Z21" s="583">
        <v>0</v>
      </c>
      <c r="AA21" s="583">
        <v>4.7619047619047619</v>
      </c>
      <c r="AB21" s="583">
        <v>12.5</v>
      </c>
      <c r="AC21" s="583">
        <v>6.0606060606060606</v>
      </c>
      <c r="AD21" s="583">
        <v>3.5714285714285712</v>
      </c>
      <c r="AE21" s="583">
        <v>5.5555555555555554</v>
      </c>
    </row>
    <row r="22" spans="1:31">
      <c r="A22" s="124"/>
      <c r="B22" s="484" t="s">
        <v>24</v>
      </c>
      <c r="C22" s="542"/>
      <c r="D22" s="585">
        <v>94.520547945205479</v>
      </c>
      <c r="E22" s="585">
        <v>90.410958904109592</v>
      </c>
      <c r="F22" s="585">
        <v>91.75257731958763</v>
      </c>
      <c r="G22" s="585">
        <v>96.36363636363636</v>
      </c>
      <c r="H22" s="585">
        <v>98.461538461538467</v>
      </c>
      <c r="I22" s="585">
        <v>96.36363636363636</v>
      </c>
      <c r="J22" s="585">
        <v>90.540540540540547</v>
      </c>
      <c r="K22" s="126">
        <v>90.123456790123456</v>
      </c>
      <c r="L22" s="585">
        <v>11.428571428571429</v>
      </c>
      <c r="M22" s="585">
        <v>11.764705882352942</v>
      </c>
      <c r="N22" s="585">
        <v>4.7619047619047619</v>
      </c>
      <c r="O22" s="585">
        <v>12.5</v>
      </c>
      <c r="P22" s="585">
        <v>14.035087719298245</v>
      </c>
      <c r="Q22" s="586">
        <v>15.294117647058824</v>
      </c>
      <c r="R22" s="585">
        <v>97.560975609756099</v>
      </c>
      <c r="S22" s="585">
        <v>84.615384615384613</v>
      </c>
      <c r="T22" s="585">
        <v>91.071428571428569</v>
      </c>
      <c r="U22" s="585">
        <v>93.75</v>
      </c>
      <c r="V22" s="585">
        <v>96.969696969696969</v>
      </c>
      <c r="W22" s="585">
        <v>92.592592592592595</v>
      </c>
      <c r="X22" s="585">
        <v>91.891891891891888</v>
      </c>
      <c r="Y22" s="585">
        <v>93.023255813953483</v>
      </c>
      <c r="Z22" s="581">
        <v>21.05263157894737</v>
      </c>
      <c r="AA22" s="581">
        <v>9.5238095238095237</v>
      </c>
      <c r="AB22" s="581">
        <v>12.5</v>
      </c>
      <c r="AC22" s="581">
        <v>18.181818181818183</v>
      </c>
      <c r="AD22" s="581">
        <v>25</v>
      </c>
      <c r="AE22" s="581">
        <v>14.814814814814813</v>
      </c>
    </row>
    <row r="23" spans="1:31">
      <c r="A23" s="124"/>
      <c r="B23" s="121" t="s">
        <v>7</v>
      </c>
      <c r="C23" s="124"/>
      <c r="D23" s="126">
        <v>19.17808219178082</v>
      </c>
      <c r="E23" s="126">
        <v>28.767123287671232</v>
      </c>
      <c r="F23" s="126">
        <v>32.989690721649481</v>
      </c>
      <c r="G23" s="126">
        <v>36.363636363636367</v>
      </c>
      <c r="H23" s="126">
        <v>24.615384615384617</v>
      </c>
      <c r="I23" s="126">
        <v>32.727272727272727</v>
      </c>
      <c r="J23" s="126">
        <v>56.756756756756758</v>
      </c>
      <c r="K23" s="126">
        <v>46.913580246913583</v>
      </c>
      <c r="L23" s="126">
        <v>0</v>
      </c>
      <c r="M23" s="126">
        <v>0</v>
      </c>
      <c r="N23" s="126">
        <v>0</v>
      </c>
      <c r="O23" s="126">
        <v>0</v>
      </c>
      <c r="P23" s="126">
        <v>1.7543859649122806</v>
      </c>
      <c r="Q23" s="580">
        <v>2.3529411764705883</v>
      </c>
      <c r="R23" s="126">
        <v>29.26829268292683</v>
      </c>
      <c r="S23" s="126">
        <v>38.46153846153846</v>
      </c>
      <c r="T23" s="126">
        <v>39.285714285714285</v>
      </c>
      <c r="U23" s="126">
        <v>37.5</v>
      </c>
      <c r="V23" s="126">
        <v>36.363636363636367</v>
      </c>
      <c r="W23" s="126">
        <v>55.555555555555557</v>
      </c>
      <c r="X23" s="126">
        <v>72.972972972972968</v>
      </c>
      <c r="Y23" s="126">
        <v>67.441860465116278</v>
      </c>
      <c r="Z23" s="581">
        <v>0</v>
      </c>
      <c r="AA23" s="581">
        <v>0</v>
      </c>
      <c r="AB23" s="581">
        <v>0</v>
      </c>
      <c r="AC23" s="581">
        <v>0</v>
      </c>
      <c r="AD23" s="581">
        <v>3.5714285714285712</v>
      </c>
      <c r="AE23" s="581">
        <v>0</v>
      </c>
    </row>
    <row r="24" spans="1:31">
      <c r="A24" s="124"/>
      <c r="B24" s="121" t="s">
        <v>8</v>
      </c>
      <c r="C24" s="124"/>
      <c r="D24" s="126">
        <v>1.3698630136986301</v>
      </c>
      <c r="E24" s="126">
        <v>6.8493150684931505</v>
      </c>
      <c r="F24" s="126">
        <v>12.371134020618557</v>
      </c>
      <c r="G24" s="126">
        <v>23.636363636363637</v>
      </c>
      <c r="H24" s="126">
        <v>10.76923076923077</v>
      </c>
      <c r="I24" s="126">
        <v>10.909090909090908</v>
      </c>
      <c r="J24" s="126">
        <v>22.972972972972972</v>
      </c>
      <c r="K24" s="126">
        <v>22.222222222222221</v>
      </c>
      <c r="L24" s="126">
        <v>0</v>
      </c>
      <c r="M24" s="126">
        <v>2.9411764705882355</v>
      </c>
      <c r="N24" s="126">
        <v>0</v>
      </c>
      <c r="O24" s="126">
        <v>4.6875</v>
      </c>
      <c r="P24" s="126">
        <v>5.2631578947368416</v>
      </c>
      <c r="Q24" s="580">
        <v>1.1764705882352942</v>
      </c>
      <c r="R24" s="126">
        <v>2.4390243902439024</v>
      </c>
      <c r="S24" s="126">
        <v>12.820512820512821</v>
      </c>
      <c r="T24" s="126">
        <v>14.285714285714286</v>
      </c>
      <c r="U24" s="126">
        <v>28.125</v>
      </c>
      <c r="V24" s="126">
        <v>21.212121212121211</v>
      </c>
      <c r="W24" s="126">
        <v>22.222222222222221</v>
      </c>
      <c r="X24" s="126">
        <v>27.027027027027028</v>
      </c>
      <c r="Y24" s="126">
        <v>30.232558139534884</v>
      </c>
      <c r="Z24" s="581">
        <v>0</v>
      </c>
      <c r="AA24" s="581">
        <v>4.7619047619047619</v>
      </c>
      <c r="AB24" s="581">
        <v>0</v>
      </c>
      <c r="AC24" s="581">
        <v>9.0909090909090917</v>
      </c>
      <c r="AD24" s="581">
        <v>10.714285714285714</v>
      </c>
      <c r="AE24" s="581">
        <v>1.8518518518518516</v>
      </c>
    </row>
    <row r="25" spans="1:31">
      <c r="A25" s="124"/>
      <c r="B25" s="329" t="s">
        <v>9</v>
      </c>
      <c r="C25" s="538"/>
      <c r="D25" s="583">
        <v>4.1095890410958908</v>
      </c>
      <c r="E25" s="583">
        <v>0</v>
      </c>
      <c r="F25" s="583">
        <v>1.0309278350515463</v>
      </c>
      <c r="G25" s="583">
        <v>3.6363636363636362</v>
      </c>
      <c r="H25" s="583">
        <v>7.6923076923076925</v>
      </c>
      <c r="I25" s="583">
        <v>54.545454545454547</v>
      </c>
      <c r="J25" s="583">
        <v>58.108108108108105</v>
      </c>
      <c r="K25" s="583">
        <v>43.209876543209873</v>
      </c>
      <c r="L25" s="583">
        <v>0</v>
      </c>
      <c r="M25" s="583">
        <v>0</v>
      </c>
      <c r="N25" s="583">
        <v>0</v>
      </c>
      <c r="O25" s="583">
        <v>0</v>
      </c>
      <c r="P25" s="583">
        <v>3.5087719298245612</v>
      </c>
      <c r="Q25" s="584">
        <v>0</v>
      </c>
      <c r="R25" s="583">
        <v>2.4390243902439024</v>
      </c>
      <c r="S25" s="583">
        <v>0</v>
      </c>
      <c r="T25" s="583">
        <v>1.7857142857142858</v>
      </c>
      <c r="U25" s="583">
        <v>6.25</v>
      </c>
      <c r="V25" s="583">
        <v>6.0606060606060606</v>
      </c>
      <c r="W25" s="583">
        <v>59.25925925925926</v>
      </c>
      <c r="X25" s="583">
        <v>62.162162162162161</v>
      </c>
      <c r="Y25" s="583">
        <v>46.511627906976742</v>
      </c>
      <c r="Z25" s="583">
        <v>0</v>
      </c>
      <c r="AA25" s="583">
        <v>0</v>
      </c>
      <c r="AB25" s="583">
        <v>0</v>
      </c>
      <c r="AC25" s="583">
        <v>0</v>
      </c>
      <c r="AD25" s="583">
        <v>7.1428571428571423</v>
      </c>
      <c r="AE25" s="583">
        <v>0</v>
      </c>
    </row>
    <row r="26" spans="1:31">
      <c r="A26" s="124"/>
      <c r="B26" s="484" t="s">
        <v>68</v>
      </c>
      <c r="C26" s="124"/>
      <c r="D26" s="126">
        <v>0</v>
      </c>
      <c r="E26" s="126">
        <v>0</v>
      </c>
      <c r="F26" s="126">
        <v>1.0309278350515463</v>
      </c>
      <c r="G26" s="126">
        <v>3.6363636363636362</v>
      </c>
      <c r="H26" s="126">
        <v>4.615384615384615</v>
      </c>
      <c r="I26" s="126">
        <v>1.8181818181818181</v>
      </c>
      <c r="J26" s="126">
        <v>2.7027027027027026</v>
      </c>
      <c r="K26" s="126">
        <v>2.4691358024691357</v>
      </c>
      <c r="L26" s="126">
        <v>0</v>
      </c>
      <c r="M26" s="126">
        <v>5.882352941176471</v>
      </c>
      <c r="N26" s="126">
        <v>4.7619047619047619</v>
      </c>
      <c r="O26" s="126">
        <v>4.6875</v>
      </c>
      <c r="P26" s="126">
        <v>3.5087719298245612</v>
      </c>
      <c r="Q26" s="580">
        <v>7.0588235294117645</v>
      </c>
      <c r="R26" s="126">
        <v>0</v>
      </c>
      <c r="S26" s="126">
        <v>0</v>
      </c>
      <c r="T26" s="126">
        <v>0</v>
      </c>
      <c r="U26" s="126">
        <v>6.25</v>
      </c>
      <c r="V26" s="126">
        <v>9.0909090909090917</v>
      </c>
      <c r="W26" s="126">
        <v>3.7037037037037037</v>
      </c>
      <c r="X26" s="126">
        <v>5.4054054054054053</v>
      </c>
      <c r="Y26" s="126">
        <v>4.6511627906976747</v>
      </c>
      <c r="Z26" s="581">
        <v>0</v>
      </c>
      <c r="AA26" s="581">
        <v>4.7619047619047619</v>
      </c>
      <c r="AB26" s="581">
        <v>12.5</v>
      </c>
      <c r="AC26" s="581">
        <v>3.0303030303030303</v>
      </c>
      <c r="AD26" s="581">
        <v>7.1428571428571423</v>
      </c>
      <c r="AE26" s="581">
        <v>7.4074074074074066</v>
      </c>
    </row>
    <row r="27" spans="1:31">
      <c r="A27" s="124"/>
      <c r="B27" s="110" t="s">
        <v>29</v>
      </c>
      <c r="C27" s="124"/>
      <c r="D27" s="126">
        <v>0</v>
      </c>
      <c r="E27" s="126">
        <v>0</v>
      </c>
      <c r="F27" s="126">
        <v>1.0309278350515463</v>
      </c>
      <c r="G27" s="126">
        <v>0</v>
      </c>
      <c r="H27" s="126">
        <v>1.5384615384615385</v>
      </c>
      <c r="I27" s="126">
        <v>5.4545454545454541</v>
      </c>
      <c r="J27" s="126">
        <v>1.3513513513513513</v>
      </c>
      <c r="K27" s="126">
        <v>2.4691358024691357</v>
      </c>
      <c r="L27" s="126">
        <v>2.8571428571428572</v>
      </c>
      <c r="M27" s="126">
        <v>0</v>
      </c>
      <c r="N27" s="126">
        <v>4.7619047619047619</v>
      </c>
      <c r="O27" s="126">
        <v>3.125</v>
      </c>
      <c r="P27" s="126">
        <v>1.7543859649122806</v>
      </c>
      <c r="Q27" s="580">
        <v>1.1764705882352942</v>
      </c>
      <c r="R27" s="126">
        <v>0</v>
      </c>
      <c r="S27" s="126">
        <v>0</v>
      </c>
      <c r="T27" s="126">
        <v>1.7857142857142858</v>
      </c>
      <c r="U27" s="126">
        <v>0</v>
      </c>
      <c r="V27" s="126">
        <v>3.0303030303030303</v>
      </c>
      <c r="W27" s="126">
        <v>11.111111111111111</v>
      </c>
      <c r="X27" s="126">
        <v>2.7027027027027026</v>
      </c>
      <c r="Y27" s="126">
        <v>4.6511627906976747</v>
      </c>
      <c r="Z27" s="581">
        <v>5.2631578947368425</v>
      </c>
      <c r="AA27" s="581">
        <v>0</v>
      </c>
      <c r="AB27" s="581">
        <v>12.5</v>
      </c>
      <c r="AC27" s="581">
        <v>6.0606060606060606</v>
      </c>
      <c r="AD27" s="581">
        <v>3.5714285714285712</v>
      </c>
      <c r="AE27" s="581">
        <v>1.8518518518518516</v>
      </c>
    </row>
    <row r="28" spans="1:31">
      <c r="A28" s="124"/>
      <c r="B28" s="122" t="s">
        <v>101</v>
      </c>
      <c r="C28" s="538"/>
      <c r="D28" s="583">
        <v>0</v>
      </c>
      <c r="E28" s="583">
        <v>0</v>
      </c>
      <c r="F28" s="583">
        <v>2.0618556701030926</v>
      </c>
      <c r="G28" s="583">
        <v>3.6363636363636362</v>
      </c>
      <c r="H28" s="583">
        <v>4.615384615384615</v>
      </c>
      <c r="I28" s="583">
        <v>5.4545454545454541</v>
      </c>
      <c r="J28" s="583">
        <v>2.7027027027027026</v>
      </c>
      <c r="K28" s="583">
        <v>2.4691358024691357</v>
      </c>
      <c r="L28" s="583">
        <v>2.8571428571428572</v>
      </c>
      <c r="M28" s="583">
        <v>5.882352941176471</v>
      </c>
      <c r="N28" s="583">
        <v>4.7619047619047619</v>
      </c>
      <c r="O28" s="583">
        <v>7.8125</v>
      </c>
      <c r="P28" s="583">
        <v>5.2631578947368416</v>
      </c>
      <c r="Q28" s="584">
        <v>11.76470588235294</v>
      </c>
      <c r="R28" s="583">
        <v>0</v>
      </c>
      <c r="S28" s="583">
        <v>0</v>
      </c>
      <c r="T28" s="583">
        <v>1.7857142857142858</v>
      </c>
      <c r="U28" s="583">
        <v>6.25</v>
      </c>
      <c r="V28" s="583">
        <v>9.0909090909090917</v>
      </c>
      <c r="W28" s="583">
        <v>11.111111111111111</v>
      </c>
      <c r="X28" s="583">
        <v>5.4054054054054053</v>
      </c>
      <c r="Y28" s="583">
        <v>4.6511627906976747</v>
      </c>
      <c r="Z28" s="583">
        <v>5.2631578947368425</v>
      </c>
      <c r="AA28" s="583">
        <v>4.7619047619047619</v>
      </c>
      <c r="AB28" s="583">
        <v>12.5</v>
      </c>
      <c r="AC28" s="583">
        <v>9.0909090909090917</v>
      </c>
      <c r="AD28" s="583">
        <v>10.714285714285714</v>
      </c>
      <c r="AE28" s="583">
        <v>14.814814814814813</v>
      </c>
    </row>
    <row r="29" spans="1:31">
      <c r="A29" s="124"/>
      <c r="B29" s="543" t="s">
        <v>31</v>
      </c>
      <c r="C29" s="124"/>
      <c r="D29" s="126">
        <v>0</v>
      </c>
      <c r="E29" s="126">
        <v>0</v>
      </c>
      <c r="F29" s="126">
        <v>0</v>
      </c>
      <c r="G29" s="126">
        <v>0</v>
      </c>
      <c r="H29" s="126">
        <v>1.5384615384615385</v>
      </c>
      <c r="I29" s="126">
        <v>0</v>
      </c>
      <c r="J29" s="126">
        <v>0</v>
      </c>
      <c r="K29" s="126">
        <v>0</v>
      </c>
      <c r="L29" s="126">
        <v>0</v>
      </c>
      <c r="M29" s="126">
        <v>0</v>
      </c>
      <c r="N29" s="126">
        <v>0</v>
      </c>
      <c r="O29" s="126">
        <v>0</v>
      </c>
      <c r="P29" s="126">
        <v>0</v>
      </c>
      <c r="Q29" s="580">
        <v>0</v>
      </c>
      <c r="R29" s="126">
        <v>0</v>
      </c>
      <c r="S29" s="126">
        <v>0</v>
      </c>
      <c r="T29" s="126">
        <v>0</v>
      </c>
      <c r="U29" s="126">
        <v>0</v>
      </c>
      <c r="V29" s="126">
        <v>0</v>
      </c>
      <c r="W29" s="126">
        <v>0</v>
      </c>
      <c r="X29" s="126">
        <v>0</v>
      </c>
      <c r="Y29" s="126">
        <v>0</v>
      </c>
      <c r="Z29" s="581">
        <v>0</v>
      </c>
      <c r="AA29" s="581">
        <v>0</v>
      </c>
      <c r="AB29" s="581">
        <v>0</v>
      </c>
      <c r="AC29" s="581">
        <v>0</v>
      </c>
      <c r="AD29" s="581">
        <v>0</v>
      </c>
      <c r="AE29" s="581">
        <v>0</v>
      </c>
    </row>
    <row r="30" spans="1:31" ht="13.5">
      <c r="A30" s="124"/>
      <c r="B30" s="110" t="s">
        <v>91</v>
      </c>
      <c r="C30" s="124"/>
      <c r="D30" s="126" t="s">
        <v>25</v>
      </c>
      <c r="E30" s="126" t="s">
        <v>25</v>
      </c>
      <c r="F30" s="126" t="s">
        <v>25</v>
      </c>
      <c r="G30" s="126" t="s">
        <v>25</v>
      </c>
      <c r="H30" s="126" t="s">
        <v>25</v>
      </c>
      <c r="I30" s="126" t="s">
        <v>25</v>
      </c>
      <c r="J30" s="126" t="s">
        <v>25</v>
      </c>
      <c r="K30" s="126" t="s">
        <v>25</v>
      </c>
      <c r="L30" s="126">
        <v>0</v>
      </c>
      <c r="M30" s="126">
        <v>2.9411764705882355</v>
      </c>
      <c r="N30" s="126">
        <v>0</v>
      </c>
      <c r="O30" s="126">
        <v>0</v>
      </c>
      <c r="P30" s="126">
        <v>0</v>
      </c>
      <c r="Q30" s="580">
        <v>5.8823529411764701</v>
      </c>
      <c r="R30" s="126" t="s">
        <v>25</v>
      </c>
      <c r="S30" s="126" t="s">
        <v>25</v>
      </c>
      <c r="T30" s="126" t="s">
        <v>25</v>
      </c>
      <c r="U30" s="126" t="s">
        <v>25</v>
      </c>
      <c r="V30" s="126" t="s">
        <v>25</v>
      </c>
      <c r="W30" s="126" t="s">
        <v>25</v>
      </c>
      <c r="X30" s="126" t="s">
        <v>25</v>
      </c>
      <c r="Y30" s="126" t="s">
        <v>25</v>
      </c>
      <c r="Z30" s="581">
        <v>0</v>
      </c>
      <c r="AA30" s="581">
        <v>4.7619047619047619</v>
      </c>
      <c r="AB30" s="581">
        <v>0</v>
      </c>
      <c r="AC30" s="581">
        <v>0</v>
      </c>
      <c r="AD30" s="581">
        <v>0</v>
      </c>
      <c r="AE30" s="581">
        <v>9.2592592592592595</v>
      </c>
    </row>
    <row r="31" spans="1:31">
      <c r="A31" s="124"/>
      <c r="B31" s="121" t="s">
        <v>4</v>
      </c>
      <c r="C31" s="124"/>
      <c r="D31" s="126">
        <v>0</v>
      </c>
      <c r="E31" s="126">
        <v>0</v>
      </c>
      <c r="F31" s="126">
        <v>2.0618556701030926</v>
      </c>
      <c r="G31" s="126">
        <v>1.8181818181818181</v>
      </c>
      <c r="H31" s="126">
        <v>0</v>
      </c>
      <c r="I31" s="126">
        <v>1.8181818181818181</v>
      </c>
      <c r="J31" s="126">
        <v>1.3513513513513513</v>
      </c>
      <c r="K31" s="126">
        <v>1.2345679012345678</v>
      </c>
      <c r="L31" s="126">
        <v>2.8571428571428572</v>
      </c>
      <c r="M31" s="126">
        <v>0</v>
      </c>
      <c r="N31" s="126">
        <v>0</v>
      </c>
      <c r="O31" s="126">
        <v>1.5625</v>
      </c>
      <c r="P31" s="126">
        <v>1.7543859649122806</v>
      </c>
      <c r="Q31" s="580">
        <v>2.3529411764705883</v>
      </c>
      <c r="R31" s="126">
        <v>0</v>
      </c>
      <c r="S31" s="126">
        <v>0</v>
      </c>
      <c r="T31" s="126">
        <v>1.7857142857142858</v>
      </c>
      <c r="U31" s="126">
        <v>3.125</v>
      </c>
      <c r="V31" s="126">
        <v>0</v>
      </c>
      <c r="W31" s="126">
        <v>3.7037037037037037</v>
      </c>
      <c r="X31" s="126">
        <v>0</v>
      </c>
      <c r="Y31" s="126">
        <v>2.3255813953488373</v>
      </c>
      <c r="Z31" s="581">
        <v>0</v>
      </c>
      <c r="AA31" s="581">
        <v>0</v>
      </c>
      <c r="AB31" s="581">
        <v>0</v>
      </c>
      <c r="AC31" s="581">
        <v>3.0303030303030303</v>
      </c>
      <c r="AD31" s="581">
        <v>3.5714285714285712</v>
      </c>
      <c r="AE31" s="581">
        <v>3.7037037037037033</v>
      </c>
    </row>
    <row r="32" spans="1:31">
      <c r="A32" s="124"/>
      <c r="B32" s="528" t="s">
        <v>32</v>
      </c>
      <c r="C32" s="124"/>
      <c r="D32" s="126">
        <v>0</v>
      </c>
      <c r="E32" s="126">
        <v>0</v>
      </c>
      <c r="F32" s="126">
        <v>2.0618556701030926</v>
      </c>
      <c r="G32" s="126">
        <v>3.6363636363636362</v>
      </c>
      <c r="H32" s="126">
        <v>6.1538461538461542</v>
      </c>
      <c r="I32" s="126">
        <v>5.4545454545454541</v>
      </c>
      <c r="J32" s="126">
        <v>4.0540540540540544</v>
      </c>
      <c r="K32" s="583">
        <v>2.4691358024691357</v>
      </c>
      <c r="L32" s="126">
        <v>5.7142857142857144</v>
      </c>
      <c r="M32" s="126">
        <v>8.8235294117647065</v>
      </c>
      <c r="N32" s="126">
        <v>4.7619047619047619</v>
      </c>
      <c r="O32" s="126">
        <v>7.8125</v>
      </c>
      <c r="P32" s="126">
        <v>5.2631578947368416</v>
      </c>
      <c r="Q32" s="580">
        <v>11.76470588235294</v>
      </c>
      <c r="R32" s="126">
        <v>0</v>
      </c>
      <c r="S32" s="126">
        <v>0</v>
      </c>
      <c r="T32" s="126">
        <v>1.7857142857142858</v>
      </c>
      <c r="U32" s="126">
        <v>6.25</v>
      </c>
      <c r="V32" s="126">
        <v>9.0909090909090917</v>
      </c>
      <c r="W32" s="126">
        <v>11.111111111111111</v>
      </c>
      <c r="X32" s="126">
        <v>5.4054054054054053</v>
      </c>
      <c r="Y32" s="126">
        <v>4.6511627906976747</v>
      </c>
      <c r="Z32" s="583">
        <v>5.2631578947368425</v>
      </c>
      <c r="AA32" s="583">
        <v>9.5238095238095237</v>
      </c>
      <c r="AB32" s="583">
        <v>12.5</v>
      </c>
      <c r="AC32" s="583">
        <v>9.0909090909090917</v>
      </c>
      <c r="AD32" s="583">
        <v>10.714285714285714</v>
      </c>
      <c r="AE32" s="583">
        <v>14.814814814814813</v>
      </c>
    </row>
    <row r="33" spans="2:31" ht="13.5">
      <c r="B33" s="484" t="s">
        <v>79</v>
      </c>
      <c r="C33" s="542"/>
      <c r="D33" s="585">
        <v>6.0606060606060606</v>
      </c>
      <c r="E33" s="585">
        <v>16.176470588235293</v>
      </c>
      <c r="F33" s="585">
        <v>9.5238095238095237</v>
      </c>
      <c r="G33" s="585">
        <v>10</v>
      </c>
      <c r="H33" s="585">
        <v>12.5</v>
      </c>
      <c r="I33" s="585">
        <v>8.8888888888888893</v>
      </c>
      <c r="J33" s="585">
        <v>12.217194570135746</v>
      </c>
      <c r="K33" s="126">
        <v>13.26530612244898</v>
      </c>
      <c r="L33" s="585">
        <v>5.7142857142857144</v>
      </c>
      <c r="M33" s="585">
        <v>2.9411764705882355</v>
      </c>
      <c r="N33" s="585">
        <v>9.5238095238095237</v>
      </c>
      <c r="O33" s="585">
        <v>16.363636363636363</v>
      </c>
      <c r="P33" s="585">
        <v>13.461538461538462</v>
      </c>
      <c r="Q33" s="586">
        <v>7.8947368421052628</v>
      </c>
      <c r="R33" s="585">
        <v>10.810810810810811</v>
      </c>
      <c r="S33" s="585">
        <v>14.285714285714286</v>
      </c>
      <c r="T33" s="585">
        <v>9.8039215686274517</v>
      </c>
      <c r="U33" s="585">
        <v>6.4516129032258061</v>
      </c>
      <c r="V33" s="585">
        <v>9.375</v>
      </c>
      <c r="W33" s="585">
        <v>8</v>
      </c>
      <c r="X33" s="585">
        <v>11.428571428571429</v>
      </c>
      <c r="Y33" s="585">
        <v>12.195121951219512</v>
      </c>
      <c r="Z33" s="581">
        <v>5.2631578947368425</v>
      </c>
      <c r="AA33" s="581">
        <v>4.7619047619047619</v>
      </c>
      <c r="AB33" s="581">
        <v>12.5</v>
      </c>
      <c r="AC33" s="581">
        <v>12.903225806451612</v>
      </c>
      <c r="AD33" s="581">
        <v>11.111111111111111</v>
      </c>
      <c r="AE33" s="581">
        <v>5.8823529411764701</v>
      </c>
    </row>
    <row r="34" spans="2:31" ht="13.5">
      <c r="B34" s="329" t="s">
        <v>80</v>
      </c>
      <c r="C34" s="538"/>
      <c r="D34" s="583">
        <v>1.3698630136986301</v>
      </c>
      <c r="E34" s="583">
        <v>0</v>
      </c>
      <c r="F34" s="583">
        <v>3.0927835051546393</v>
      </c>
      <c r="G34" s="583">
        <v>0</v>
      </c>
      <c r="H34" s="583">
        <v>0</v>
      </c>
      <c r="I34" s="583">
        <v>0</v>
      </c>
      <c r="J34" s="583">
        <v>1.4705882352941178</v>
      </c>
      <c r="K34" s="583">
        <v>0</v>
      </c>
      <c r="L34" s="583">
        <v>0</v>
      </c>
      <c r="M34" s="583">
        <v>0</v>
      </c>
      <c r="N34" s="583">
        <v>4.7619047619047619</v>
      </c>
      <c r="O34" s="583">
        <v>0</v>
      </c>
      <c r="P34" s="583">
        <v>3.8461538461538463</v>
      </c>
      <c r="Q34" s="584">
        <v>0</v>
      </c>
      <c r="R34" s="583">
        <v>2.4390243902439024</v>
      </c>
      <c r="S34" s="583">
        <v>0</v>
      </c>
      <c r="T34" s="583">
        <v>5.3571428571428568</v>
      </c>
      <c r="U34" s="583">
        <v>0</v>
      </c>
      <c r="V34" s="583">
        <v>0</v>
      </c>
      <c r="W34" s="583">
        <v>0</v>
      </c>
      <c r="X34" s="583">
        <v>0</v>
      </c>
      <c r="Y34" s="583">
        <v>0</v>
      </c>
      <c r="Z34" s="583">
        <v>10.526315789473685</v>
      </c>
      <c r="AA34" s="583">
        <v>0</v>
      </c>
      <c r="AB34" s="583">
        <v>12.5</v>
      </c>
      <c r="AC34" s="583">
        <v>0</v>
      </c>
      <c r="AD34" s="583">
        <v>3.7037037037037033</v>
      </c>
      <c r="AE34" s="583">
        <v>0</v>
      </c>
    </row>
    <row r="35" spans="2:31" ht="13.5">
      <c r="B35" s="329" t="s">
        <v>81</v>
      </c>
      <c r="C35" s="487"/>
      <c r="D35" s="583">
        <v>0</v>
      </c>
      <c r="E35" s="583">
        <v>1.3698630136986301</v>
      </c>
      <c r="F35" s="583">
        <v>5.1546391752577323</v>
      </c>
      <c r="G35" s="583">
        <v>7.2727272727272725</v>
      </c>
      <c r="H35" s="583">
        <v>6.1538461538461542</v>
      </c>
      <c r="I35" s="583">
        <v>7.2727272727272725</v>
      </c>
      <c r="J35" s="583">
        <v>6.756756756756757</v>
      </c>
      <c r="K35" s="583">
        <v>6.1728395061728394</v>
      </c>
      <c r="L35" s="583">
        <v>17.142857142857142</v>
      </c>
      <c r="M35" s="583">
        <v>14.705882352941176</v>
      </c>
      <c r="N35" s="583">
        <v>4.7619047619047619</v>
      </c>
      <c r="O35" s="583">
        <v>14.0625</v>
      </c>
      <c r="P35" s="583">
        <v>15.789473684210526</v>
      </c>
      <c r="Q35" s="584">
        <v>20</v>
      </c>
      <c r="R35" s="583">
        <v>0</v>
      </c>
      <c r="S35" s="583">
        <v>2.5641025641025643</v>
      </c>
      <c r="T35" s="583">
        <v>7.1428571428571432</v>
      </c>
      <c r="U35" s="583">
        <v>12.5</v>
      </c>
      <c r="V35" s="583">
        <v>12.121212121212121</v>
      </c>
      <c r="W35" s="583">
        <v>14.814814814814815</v>
      </c>
      <c r="X35" s="583">
        <v>10.810810810810811</v>
      </c>
      <c r="Y35" s="583">
        <v>11.627906976744185</v>
      </c>
      <c r="Z35" s="583">
        <v>26.315789473684209</v>
      </c>
      <c r="AA35" s="583">
        <v>14.285714285714286</v>
      </c>
      <c r="AB35" s="583">
        <v>12.5</v>
      </c>
      <c r="AC35" s="583">
        <v>15.151515151515152</v>
      </c>
      <c r="AD35" s="583">
        <v>28.571428571428569</v>
      </c>
      <c r="AE35" s="583">
        <v>22.222222222222221</v>
      </c>
    </row>
    <row r="36" spans="2:31" ht="66.7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row>
  </sheetData>
  <mergeCells count="5">
    <mergeCell ref="B2:AE3"/>
    <mergeCell ref="D5:Q5"/>
    <mergeCell ref="R5:AE5"/>
    <mergeCell ref="B36:AE36"/>
    <mergeCell ref="C4:D4"/>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31" width="6.5703125" style="125"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ht="12.75" customHeight="1">
      <c r="A2" s="124"/>
      <c r="B2" s="654" t="s">
        <v>214</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8" t="s">
        <v>88</v>
      </c>
      <c r="AA6" s="548" t="s">
        <v>89</v>
      </c>
      <c r="AB6" s="549" t="s">
        <v>90</v>
      </c>
      <c r="AC6" s="549" t="s">
        <v>104</v>
      </c>
      <c r="AD6" s="549" t="s">
        <v>105</v>
      </c>
      <c r="AE6" s="549" t="s">
        <v>106</v>
      </c>
    </row>
    <row r="7" spans="1:31" ht="18">
      <c r="A7" s="124"/>
      <c r="B7" s="484" t="s">
        <v>11</v>
      </c>
      <c r="C7" s="485"/>
      <c r="D7" s="571">
        <v>272</v>
      </c>
      <c r="E7" s="571">
        <v>307</v>
      </c>
      <c r="F7" s="571">
        <v>232</v>
      </c>
      <c r="G7" s="571">
        <v>250</v>
      </c>
      <c r="H7" s="571">
        <v>248</v>
      </c>
      <c r="I7" s="571">
        <v>252</v>
      </c>
      <c r="J7" s="571">
        <v>265</v>
      </c>
      <c r="K7" s="624">
        <v>283</v>
      </c>
      <c r="L7" s="571">
        <v>281</v>
      </c>
      <c r="M7" s="571">
        <v>294</v>
      </c>
      <c r="N7" s="571">
        <v>282</v>
      </c>
      <c r="O7" s="571">
        <v>299</v>
      </c>
      <c r="P7" s="571">
        <v>315</v>
      </c>
      <c r="Q7" s="572">
        <v>338</v>
      </c>
      <c r="R7" s="571">
        <v>179</v>
      </c>
      <c r="S7" s="571">
        <v>181</v>
      </c>
      <c r="T7" s="571">
        <v>137</v>
      </c>
      <c r="U7" s="571">
        <v>148</v>
      </c>
      <c r="V7" s="571">
        <v>151</v>
      </c>
      <c r="W7" s="571">
        <v>153</v>
      </c>
      <c r="X7" s="571">
        <v>148</v>
      </c>
      <c r="Y7" s="571">
        <v>162</v>
      </c>
      <c r="Z7" s="571">
        <v>157</v>
      </c>
      <c r="AA7" s="571">
        <v>182</v>
      </c>
      <c r="AB7" s="571">
        <v>158</v>
      </c>
      <c r="AC7" s="571">
        <v>173</v>
      </c>
      <c r="AD7" s="571">
        <v>190</v>
      </c>
      <c r="AE7" s="571">
        <v>196</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1.0602836879432624</v>
      </c>
      <c r="P8" s="625">
        <v>1.0574324324324325</v>
      </c>
      <c r="Q8" s="626">
        <v>1.0636942675159236</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1.0679012345679013</v>
      </c>
      <c r="AD8" s="625">
        <v>1.0614525139664805</v>
      </c>
      <c r="AE8" s="625">
        <v>1.0722222222222222</v>
      </c>
    </row>
    <row r="9" spans="1:31">
      <c r="A9" s="124"/>
      <c r="B9" s="121" t="s">
        <v>67</v>
      </c>
      <c r="C9" s="124"/>
      <c r="D9" s="577">
        <v>1.0036764705882353</v>
      </c>
      <c r="E9" s="577">
        <v>1.0488599348534196</v>
      </c>
      <c r="F9" s="577">
        <v>1.0775862068965503</v>
      </c>
      <c r="G9" s="577">
        <v>1.0880000000000005</v>
      </c>
      <c r="H9" s="577">
        <v>1.092741935483871</v>
      </c>
      <c r="I9" s="577">
        <v>1.1031746031746033</v>
      </c>
      <c r="J9" s="577">
        <v>1.0984848484848484</v>
      </c>
      <c r="K9" s="578">
        <v>1.1122807017543859</v>
      </c>
      <c r="L9" s="577">
        <v>1.1184210526315788</v>
      </c>
      <c r="M9" s="577">
        <v>1.1266666666666669</v>
      </c>
      <c r="N9" s="577">
        <v>1.1428571428571423</v>
      </c>
      <c r="O9" s="577">
        <v>1.173913043478261</v>
      </c>
      <c r="P9" s="577">
        <v>1.2222222222222223</v>
      </c>
      <c r="Q9" s="579">
        <v>1.2514792899408285</v>
      </c>
      <c r="R9" s="578">
        <v>1</v>
      </c>
      <c r="S9" s="578">
        <v>1.0607734806629838</v>
      </c>
      <c r="T9" s="578">
        <v>1.0948905109489051</v>
      </c>
      <c r="U9" s="578">
        <v>1.1418918918918921</v>
      </c>
      <c r="V9" s="578">
        <v>1.1258278145695364</v>
      </c>
      <c r="W9" s="578">
        <v>1.1568627450980393</v>
      </c>
      <c r="X9" s="577">
        <v>1.1283783783783783</v>
      </c>
      <c r="Y9" s="577">
        <v>1.1349693251533743</v>
      </c>
      <c r="Z9" s="631">
        <v>1.1585365853658545</v>
      </c>
      <c r="AA9" s="631">
        <v>1.1868131868131873</v>
      </c>
      <c r="AB9" s="631">
        <v>1.1917808219178083</v>
      </c>
      <c r="AC9" s="631">
        <v>1.2138728323699421</v>
      </c>
      <c r="AD9" s="631">
        <v>1.236842105263158</v>
      </c>
      <c r="AE9" s="631">
        <v>1.3112244897959184</v>
      </c>
    </row>
    <row r="10" spans="1:31">
      <c r="A10" s="124"/>
      <c r="B10" s="121" t="s">
        <v>2</v>
      </c>
      <c r="C10" s="124"/>
      <c r="D10" s="126">
        <v>48.161764705882355</v>
      </c>
      <c r="E10" s="126">
        <v>52.76872964169381</v>
      </c>
      <c r="F10" s="126">
        <v>46.982758620689658</v>
      </c>
      <c r="G10" s="126">
        <v>48</v>
      </c>
      <c r="H10" s="126">
        <v>58.064516129032256</v>
      </c>
      <c r="I10" s="126">
        <v>50</v>
      </c>
      <c r="J10" s="126">
        <v>50</v>
      </c>
      <c r="K10" s="126">
        <v>49.824561403508774</v>
      </c>
      <c r="L10" s="126">
        <v>45.39473684210526</v>
      </c>
      <c r="M10" s="126">
        <v>52.666666666666664</v>
      </c>
      <c r="N10" s="126">
        <v>49.285714285714285</v>
      </c>
      <c r="O10" s="126">
        <v>56.856187290969892</v>
      </c>
      <c r="P10" s="126">
        <v>53.650793650793652</v>
      </c>
      <c r="Q10" s="580">
        <v>57.692307692307686</v>
      </c>
      <c r="R10" s="126">
        <v>58.100558659217874</v>
      </c>
      <c r="S10" s="126">
        <v>65.193370165745861</v>
      </c>
      <c r="T10" s="126">
        <v>54.014598540145982</v>
      </c>
      <c r="U10" s="126">
        <v>58.783783783783782</v>
      </c>
      <c r="V10" s="126">
        <v>72.847682119205302</v>
      </c>
      <c r="W10" s="126">
        <v>56.862745098039213</v>
      </c>
      <c r="X10" s="126">
        <v>61.486486486486484</v>
      </c>
      <c r="Y10" s="126">
        <v>58.282208588957054</v>
      </c>
      <c r="Z10" s="632">
        <v>53.658536585365852</v>
      </c>
      <c r="AA10" s="632">
        <v>60.439560439560438</v>
      </c>
      <c r="AB10" s="632">
        <v>56.164383561643838</v>
      </c>
      <c r="AC10" s="632">
        <v>62.427745664739888</v>
      </c>
      <c r="AD10" s="632">
        <v>62.10526315789474</v>
      </c>
      <c r="AE10" s="632">
        <v>71.938775510204081</v>
      </c>
    </row>
    <row r="11" spans="1:31">
      <c r="A11" s="124"/>
      <c r="B11" s="121" t="s">
        <v>5</v>
      </c>
      <c r="C11" s="124"/>
      <c r="D11" s="126">
        <v>65.808823529411768</v>
      </c>
      <c r="E11" s="126">
        <v>58.957654723127035</v>
      </c>
      <c r="F11" s="126">
        <v>59.051724137931032</v>
      </c>
      <c r="G11" s="126">
        <v>59.2</v>
      </c>
      <c r="H11" s="126">
        <v>60.887096774193552</v>
      </c>
      <c r="I11" s="126">
        <v>60.714285714285715</v>
      </c>
      <c r="J11" s="126">
        <v>56.060606060606062</v>
      </c>
      <c r="K11" s="126">
        <v>57.192982456140349</v>
      </c>
      <c r="L11" s="126">
        <v>53.94736842105263</v>
      </c>
      <c r="M11" s="126">
        <v>60.666666666666664</v>
      </c>
      <c r="N11" s="126">
        <v>52.142857142857146</v>
      </c>
      <c r="O11" s="126">
        <v>57.859531772575245</v>
      </c>
      <c r="P11" s="126">
        <v>60.317460317460316</v>
      </c>
      <c r="Q11" s="580">
        <v>57.988165680473372</v>
      </c>
      <c r="R11" s="582" t="s">
        <v>25</v>
      </c>
      <c r="S11" s="582" t="s">
        <v>25</v>
      </c>
      <c r="T11" s="582" t="s">
        <v>25</v>
      </c>
      <c r="U11" s="582" t="s">
        <v>25</v>
      </c>
      <c r="V11" s="582" t="s">
        <v>25</v>
      </c>
      <c r="W11" s="582" t="s">
        <v>25</v>
      </c>
      <c r="X11" s="126" t="s">
        <v>25</v>
      </c>
      <c r="Y11" s="126" t="s">
        <v>25</v>
      </c>
      <c r="Z11" s="633" t="s">
        <v>25</v>
      </c>
      <c r="AA11" s="633" t="s">
        <v>25</v>
      </c>
      <c r="AB11" s="633" t="s">
        <v>25</v>
      </c>
      <c r="AC11" s="633" t="s">
        <v>25</v>
      </c>
      <c r="AD11" s="633" t="s">
        <v>25</v>
      </c>
      <c r="AE11" s="633" t="s">
        <v>25</v>
      </c>
    </row>
    <row r="12" spans="1:31">
      <c r="A12" s="124"/>
      <c r="B12" s="329" t="s">
        <v>10</v>
      </c>
      <c r="C12" s="538"/>
      <c r="D12" s="583">
        <v>73.150735294117652</v>
      </c>
      <c r="E12" s="583">
        <v>73.951140065146589</v>
      </c>
      <c r="F12" s="583">
        <v>74.323275862068996</v>
      </c>
      <c r="G12" s="583">
        <v>73.72</v>
      </c>
      <c r="H12" s="583">
        <v>74.762096774193608</v>
      </c>
      <c r="I12" s="583">
        <v>74.28571428571432</v>
      </c>
      <c r="J12" s="583">
        <v>73.757575757575751</v>
      </c>
      <c r="K12" s="583">
        <v>74.526315789473685</v>
      </c>
      <c r="L12" s="583">
        <v>74.184210526315795</v>
      </c>
      <c r="M12" s="583">
        <v>72.98</v>
      </c>
      <c r="N12" s="583">
        <v>75.299999999999983</v>
      </c>
      <c r="O12" s="583">
        <v>74.207357859531783</v>
      </c>
      <c r="P12" s="583">
        <v>74.20952380952383</v>
      </c>
      <c r="Q12" s="584">
        <v>73.573964497041374</v>
      </c>
      <c r="R12" s="583">
        <v>66.441340782122879</v>
      </c>
      <c r="S12" s="583">
        <v>66.220994475138127</v>
      </c>
      <c r="T12" s="583">
        <v>66.591240875912419</v>
      </c>
      <c r="U12" s="583">
        <v>65.445945945945965</v>
      </c>
      <c r="V12" s="583">
        <v>67.62251655629133</v>
      </c>
      <c r="W12" s="583">
        <v>67.091503267973835</v>
      </c>
      <c r="X12" s="583">
        <v>64.054054054054049</v>
      </c>
      <c r="Y12" s="583">
        <v>66.269938650306742</v>
      </c>
      <c r="Z12" s="634">
        <v>64.829268292682926</v>
      </c>
      <c r="AA12" s="634">
        <v>64.197802197802218</v>
      </c>
      <c r="AB12" s="634">
        <v>65.712328767123282</v>
      </c>
      <c r="AC12" s="634">
        <v>65.456647398843927</v>
      </c>
      <c r="AD12" s="634">
        <v>66.663157894736869</v>
      </c>
      <c r="AE12" s="634">
        <v>64.173469387755148</v>
      </c>
    </row>
    <row r="13" spans="1:31">
      <c r="A13" s="124"/>
      <c r="B13" s="484" t="s">
        <v>6</v>
      </c>
      <c r="C13" s="542"/>
      <c r="D13" s="585">
        <v>97.794117647058826</v>
      </c>
      <c r="E13" s="585">
        <v>97.719869706840385</v>
      </c>
      <c r="F13" s="585">
        <v>96.982758620689651</v>
      </c>
      <c r="G13" s="585">
        <v>94.4</v>
      </c>
      <c r="H13" s="585">
        <v>96.774193548387103</v>
      </c>
      <c r="I13" s="585">
        <v>96.031746031746039</v>
      </c>
      <c r="J13" s="585">
        <v>92.803030303030297</v>
      </c>
      <c r="K13" s="126">
        <v>95.438596491228068</v>
      </c>
      <c r="L13" s="585">
        <v>98.684210526315795</v>
      </c>
      <c r="M13" s="585">
        <v>94.666666666666671</v>
      </c>
      <c r="N13" s="585">
        <v>92.857142857142861</v>
      </c>
      <c r="O13" s="585">
        <v>94.648829431438131</v>
      </c>
      <c r="P13" s="585">
        <v>93.015873015873012</v>
      </c>
      <c r="Q13" s="586">
        <v>96.745562130177504</v>
      </c>
      <c r="R13" s="585">
        <v>96.648044692737429</v>
      </c>
      <c r="S13" s="585">
        <v>96.685082872928177</v>
      </c>
      <c r="T13" s="585">
        <v>94.890510948905103</v>
      </c>
      <c r="U13" s="585">
        <v>94.594594594594597</v>
      </c>
      <c r="V13" s="585">
        <v>95.36423841059603</v>
      </c>
      <c r="W13" s="585">
        <v>94.117647058823536</v>
      </c>
      <c r="X13" s="585">
        <v>89.189189189189193</v>
      </c>
      <c r="Y13" s="585">
        <v>94.478527607361968</v>
      </c>
      <c r="Z13" s="632">
        <v>97.560975609756099</v>
      </c>
      <c r="AA13" s="632">
        <v>93.406593406593402</v>
      </c>
      <c r="AB13" s="632">
        <v>93.150684931506845</v>
      </c>
      <c r="AC13" s="632">
        <v>94.797687861271669</v>
      </c>
      <c r="AD13" s="632">
        <v>91.05263157894737</v>
      </c>
      <c r="AE13" s="632">
        <v>95.918367346938766</v>
      </c>
    </row>
    <row r="14" spans="1:31">
      <c r="A14" s="124"/>
      <c r="B14" s="121" t="s">
        <v>1</v>
      </c>
      <c r="C14" s="124"/>
      <c r="D14" s="126">
        <v>10.713235294117647</v>
      </c>
      <c r="E14" s="126">
        <v>12.38762214983713</v>
      </c>
      <c r="F14" s="126">
        <v>11.530172413793107</v>
      </c>
      <c r="G14" s="126">
        <v>10.755999999999995</v>
      </c>
      <c r="H14" s="126">
        <v>10.504032258064521</v>
      </c>
      <c r="I14" s="126">
        <v>11.3452380952381</v>
      </c>
      <c r="J14" s="126">
        <v>10.875</v>
      </c>
      <c r="K14" s="126">
        <v>11.277192982456141</v>
      </c>
      <c r="L14" s="126">
        <v>9.2302631578947434</v>
      </c>
      <c r="M14" s="126">
        <v>9.379999999999999</v>
      </c>
      <c r="N14" s="126">
        <v>9.3714285714285737</v>
      </c>
      <c r="O14" s="126">
        <v>7.9364548494983298</v>
      </c>
      <c r="P14" s="126">
        <v>9.1206349206349202</v>
      </c>
      <c r="Q14" s="580">
        <v>8.5325443786982227</v>
      </c>
      <c r="R14" s="126">
        <v>10.770949720670387</v>
      </c>
      <c r="S14" s="126">
        <v>13.403314917127078</v>
      </c>
      <c r="T14" s="126">
        <v>11.569343065693429</v>
      </c>
      <c r="U14" s="126">
        <v>10.763513513513519</v>
      </c>
      <c r="V14" s="126">
        <v>9.6158940397351031</v>
      </c>
      <c r="W14" s="126">
        <v>12.450980392156865</v>
      </c>
      <c r="X14" s="126">
        <v>10.614864864864865</v>
      </c>
      <c r="Y14" s="126">
        <v>11.263803680981596</v>
      </c>
      <c r="Z14" s="632">
        <v>9.1463414634146325</v>
      </c>
      <c r="AA14" s="632">
        <v>10.15384615384616</v>
      </c>
      <c r="AB14" s="632">
        <v>10.506849315068493</v>
      </c>
      <c r="AC14" s="632">
        <v>8.231213872832372</v>
      </c>
      <c r="AD14" s="632">
        <v>8.847368421052634</v>
      </c>
      <c r="AE14" s="632">
        <v>8.8520408163265305</v>
      </c>
    </row>
    <row r="15" spans="1:31">
      <c r="A15" s="124"/>
      <c r="B15" s="121" t="s">
        <v>94</v>
      </c>
      <c r="C15" s="122"/>
      <c r="D15" s="126"/>
      <c r="E15" s="126"/>
      <c r="F15" s="126"/>
      <c r="G15" s="126"/>
      <c r="H15" s="126"/>
      <c r="I15" s="126"/>
      <c r="J15" s="126"/>
      <c r="K15" s="126"/>
      <c r="L15" s="126"/>
      <c r="M15" s="126"/>
      <c r="N15" s="126"/>
      <c r="O15" s="126"/>
      <c r="P15" s="126"/>
      <c r="Q15" s="580"/>
      <c r="R15" s="126"/>
      <c r="S15" s="126"/>
      <c r="T15" s="126"/>
      <c r="U15" s="126"/>
      <c r="V15" s="126"/>
      <c r="W15" s="126"/>
      <c r="X15" s="126"/>
      <c r="Y15" s="126"/>
      <c r="Z15" s="632"/>
      <c r="AA15" s="632"/>
      <c r="AB15" s="632"/>
      <c r="AC15" s="632"/>
      <c r="AD15" s="632"/>
      <c r="AE15" s="632"/>
    </row>
    <row r="16" spans="1:31">
      <c r="A16" s="124"/>
      <c r="B16" s="123" t="s">
        <v>85</v>
      </c>
      <c r="C16" s="122"/>
      <c r="D16" s="126" t="s">
        <v>25</v>
      </c>
      <c r="E16" s="126" t="s">
        <v>25</v>
      </c>
      <c r="F16" s="126" t="s">
        <v>25</v>
      </c>
      <c r="G16" s="126" t="s">
        <v>25</v>
      </c>
      <c r="H16" s="126" t="s">
        <v>25</v>
      </c>
      <c r="I16" s="126" t="s">
        <v>25</v>
      </c>
      <c r="J16" s="126" t="s">
        <v>25</v>
      </c>
      <c r="K16" s="126" t="s">
        <v>25</v>
      </c>
      <c r="L16" s="126" t="s">
        <v>25</v>
      </c>
      <c r="M16" s="126" t="s">
        <v>25</v>
      </c>
      <c r="N16" s="126">
        <v>44.444444444444443</v>
      </c>
      <c r="O16" s="126">
        <v>61.53846153846154</v>
      </c>
      <c r="P16" s="126">
        <v>57.575757575757578</v>
      </c>
      <c r="Q16" s="580">
        <v>60.784313725490193</v>
      </c>
      <c r="R16" s="126" t="s">
        <v>25</v>
      </c>
      <c r="S16" s="126" t="s">
        <v>25</v>
      </c>
      <c r="T16" s="126" t="s">
        <v>25</v>
      </c>
      <c r="U16" s="126" t="s">
        <v>25</v>
      </c>
      <c r="V16" s="126" t="s">
        <v>25</v>
      </c>
      <c r="W16" s="126" t="s">
        <v>25</v>
      </c>
      <c r="X16" s="126" t="s">
        <v>25</v>
      </c>
      <c r="Y16" s="126" t="s">
        <v>25</v>
      </c>
      <c r="Z16" s="633" t="s">
        <v>25</v>
      </c>
      <c r="AA16" s="633" t="s">
        <v>25</v>
      </c>
      <c r="AB16" s="632">
        <v>57.142857142857146</v>
      </c>
      <c r="AC16" s="632">
        <v>72.222222222222214</v>
      </c>
      <c r="AD16" s="632">
        <v>56.000000000000007</v>
      </c>
      <c r="AE16" s="632">
        <v>69.444444444444443</v>
      </c>
    </row>
    <row r="17" spans="1:31">
      <c r="A17" s="124"/>
      <c r="B17" s="123" t="s">
        <v>86</v>
      </c>
      <c r="C17" s="122"/>
      <c r="D17" s="126" t="s">
        <v>25</v>
      </c>
      <c r="E17" s="126" t="s">
        <v>25</v>
      </c>
      <c r="F17" s="126" t="s">
        <v>25</v>
      </c>
      <c r="G17" s="126" t="s">
        <v>25</v>
      </c>
      <c r="H17" s="126" t="s">
        <v>25</v>
      </c>
      <c r="I17" s="126" t="s">
        <v>25</v>
      </c>
      <c r="J17" s="126" t="s">
        <v>25</v>
      </c>
      <c r="K17" s="126" t="s">
        <v>25</v>
      </c>
      <c r="L17" s="126" t="s">
        <v>25</v>
      </c>
      <c r="M17" s="126" t="s">
        <v>25</v>
      </c>
      <c r="N17" s="126">
        <v>33.333333333333336</v>
      </c>
      <c r="O17" s="126">
        <v>34.615384615384613</v>
      </c>
      <c r="P17" s="126">
        <v>30.303030303030305</v>
      </c>
      <c r="Q17" s="580">
        <v>21.568627450980394</v>
      </c>
      <c r="R17" s="126" t="s">
        <v>25</v>
      </c>
      <c r="S17" s="126" t="s">
        <v>25</v>
      </c>
      <c r="T17" s="126" t="s">
        <v>25</v>
      </c>
      <c r="U17" s="126" t="s">
        <v>25</v>
      </c>
      <c r="V17" s="126" t="s">
        <v>25</v>
      </c>
      <c r="W17" s="126" t="s">
        <v>25</v>
      </c>
      <c r="X17" s="126" t="s">
        <v>25</v>
      </c>
      <c r="Y17" s="126" t="s">
        <v>25</v>
      </c>
      <c r="Z17" s="633" t="s">
        <v>25</v>
      </c>
      <c r="AA17" s="633" t="s">
        <v>25</v>
      </c>
      <c r="AB17" s="632">
        <v>42.857142857142854</v>
      </c>
      <c r="AC17" s="632">
        <v>22.222222222222221</v>
      </c>
      <c r="AD17" s="632">
        <v>32</v>
      </c>
      <c r="AE17" s="632">
        <v>16.666666666666664</v>
      </c>
    </row>
    <row r="18" spans="1:31">
      <c r="A18" s="124"/>
      <c r="B18" s="123" t="s">
        <v>87</v>
      </c>
      <c r="C18" s="122"/>
      <c r="D18" s="126" t="s">
        <v>25</v>
      </c>
      <c r="E18" s="126" t="s">
        <v>25</v>
      </c>
      <c r="F18" s="126" t="s">
        <v>25</v>
      </c>
      <c r="G18" s="126" t="s">
        <v>25</v>
      </c>
      <c r="H18" s="126" t="s">
        <v>25</v>
      </c>
      <c r="I18" s="126" t="s">
        <v>25</v>
      </c>
      <c r="J18" s="126" t="s">
        <v>25</v>
      </c>
      <c r="K18" s="126" t="s">
        <v>25</v>
      </c>
      <c r="L18" s="126" t="s">
        <v>25</v>
      </c>
      <c r="M18" s="126" t="s">
        <v>25</v>
      </c>
      <c r="N18" s="126">
        <v>22.222222222222221</v>
      </c>
      <c r="O18" s="126">
        <v>3.8461538461538463</v>
      </c>
      <c r="P18" s="126">
        <v>12.121212121212121</v>
      </c>
      <c r="Q18" s="580">
        <v>17.647058823529413</v>
      </c>
      <c r="R18" s="126" t="s">
        <v>25</v>
      </c>
      <c r="S18" s="126" t="s">
        <v>25</v>
      </c>
      <c r="T18" s="126" t="s">
        <v>25</v>
      </c>
      <c r="U18" s="126" t="s">
        <v>25</v>
      </c>
      <c r="V18" s="126" t="s">
        <v>25</v>
      </c>
      <c r="W18" s="126" t="s">
        <v>25</v>
      </c>
      <c r="X18" s="126" t="s">
        <v>25</v>
      </c>
      <c r="Y18" s="126" t="s">
        <v>25</v>
      </c>
      <c r="Z18" s="633" t="s">
        <v>25</v>
      </c>
      <c r="AA18" s="633" t="s">
        <v>25</v>
      </c>
      <c r="AB18" s="632">
        <v>0</v>
      </c>
      <c r="AC18" s="632">
        <v>5.5555555555555554</v>
      </c>
      <c r="AD18" s="632">
        <v>12</v>
      </c>
      <c r="AE18" s="632">
        <v>13.888888888888889</v>
      </c>
    </row>
    <row r="19" spans="1:31">
      <c r="A19" s="124"/>
      <c r="B19" s="123" t="s">
        <v>92</v>
      </c>
      <c r="C19" s="122"/>
      <c r="D19" s="126" t="s">
        <v>25</v>
      </c>
      <c r="E19" s="126" t="s">
        <v>25</v>
      </c>
      <c r="F19" s="126" t="s">
        <v>25</v>
      </c>
      <c r="G19" s="126" t="s">
        <v>25</v>
      </c>
      <c r="H19" s="126" t="s">
        <v>25</v>
      </c>
      <c r="I19" s="126" t="s">
        <v>25</v>
      </c>
      <c r="J19" s="126" t="s">
        <v>25</v>
      </c>
      <c r="K19" s="126" t="s">
        <v>25</v>
      </c>
      <c r="L19" s="126" t="s">
        <v>25</v>
      </c>
      <c r="M19" s="126" t="s">
        <v>25</v>
      </c>
      <c r="N19" s="126">
        <v>6.4285714285714288</v>
      </c>
      <c r="O19" s="126">
        <v>8.6956521739130466</v>
      </c>
      <c r="P19" s="126">
        <v>10.476190476190467</v>
      </c>
      <c r="Q19" s="580">
        <v>15.088757396449708</v>
      </c>
      <c r="R19" s="126" t="s">
        <v>25</v>
      </c>
      <c r="S19" s="126" t="s">
        <v>25</v>
      </c>
      <c r="T19" s="126" t="s">
        <v>25</v>
      </c>
      <c r="U19" s="126" t="s">
        <v>25</v>
      </c>
      <c r="V19" s="126" t="s">
        <v>25</v>
      </c>
      <c r="W19" s="126" t="s">
        <v>25</v>
      </c>
      <c r="X19" s="126" t="s">
        <v>25</v>
      </c>
      <c r="Y19" s="126" t="s">
        <v>25</v>
      </c>
      <c r="Z19" s="633" t="s">
        <v>25</v>
      </c>
      <c r="AA19" s="633" t="s">
        <v>25</v>
      </c>
      <c r="AB19" s="632">
        <v>9.5890410958904102</v>
      </c>
      <c r="AC19" s="632">
        <v>10.404624277456648</v>
      </c>
      <c r="AD19" s="632">
        <v>13.157894736842096</v>
      </c>
      <c r="AE19" s="632">
        <v>18.367346938775512</v>
      </c>
    </row>
    <row r="20" spans="1:31">
      <c r="A20" s="124"/>
      <c r="B20" s="121" t="s">
        <v>73</v>
      </c>
      <c r="C20" s="124"/>
      <c r="D20" s="126">
        <v>13.333333333333334</v>
      </c>
      <c r="E20" s="126">
        <v>11.636363636363637</v>
      </c>
      <c r="F20" s="126">
        <v>14.285714285714286</v>
      </c>
      <c r="G20" s="126">
        <v>8.2251082251082259</v>
      </c>
      <c r="H20" s="126">
        <v>8.064516129032258</v>
      </c>
      <c r="I20" s="126">
        <v>12.698412698412698</v>
      </c>
      <c r="J20" s="126">
        <v>13.257575757575758</v>
      </c>
      <c r="K20" s="126">
        <v>13.333333333333334</v>
      </c>
      <c r="L20" s="126">
        <v>10.526315789473685</v>
      </c>
      <c r="M20" s="126">
        <v>6</v>
      </c>
      <c r="N20" s="126">
        <v>9.2857142857142865</v>
      </c>
      <c r="O20" s="126">
        <v>9.0301003344481607</v>
      </c>
      <c r="P20" s="126">
        <v>11.111111111111111</v>
      </c>
      <c r="Q20" s="580">
        <v>11.242603550295858</v>
      </c>
      <c r="R20" s="126">
        <v>6.1452513966480451</v>
      </c>
      <c r="S20" s="126">
        <v>6.0773480662983426</v>
      </c>
      <c r="T20" s="126">
        <v>7.2992700729927007</v>
      </c>
      <c r="U20" s="126">
        <v>3.3783783783783785</v>
      </c>
      <c r="V20" s="126">
        <v>3.9735099337748343</v>
      </c>
      <c r="W20" s="126">
        <v>8.4967320261437909</v>
      </c>
      <c r="X20" s="126">
        <v>3.3783783783783785</v>
      </c>
      <c r="Y20" s="126">
        <v>6.1349693251533743</v>
      </c>
      <c r="Z20" s="632">
        <v>3.6585365853658538</v>
      </c>
      <c r="AA20" s="632">
        <v>2.197802197802198</v>
      </c>
      <c r="AB20" s="632">
        <v>2.7397260273972601</v>
      </c>
      <c r="AC20" s="632">
        <v>4.6242774566473983</v>
      </c>
      <c r="AD20" s="632">
        <v>5.7894736842105265</v>
      </c>
      <c r="AE20" s="632">
        <v>5.6122448979591839</v>
      </c>
    </row>
    <row r="21" spans="1:31">
      <c r="A21" s="124"/>
      <c r="B21" s="329" t="s">
        <v>74</v>
      </c>
      <c r="C21" s="538"/>
      <c r="D21" s="583">
        <v>11.029411764705882</v>
      </c>
      <c r="E21" s="583">
        <v>9.120521172638437</v>
      </c>
      <c r="F21" s="583">
        <v>10.344827586206897</v>
      </c>
      <c r="G21" s="126">
        <v>7.2</v>
      </c>
      <c r="H21" s="126">
        <v>6.854838709677419</v>
      </c>
      <c r="I21" s="126">
        <v>10.714285714285714</v>
      </c>
      <c r="J21" s="126">
        <v>12.452830188679245</v>
      </c>
      <c r="K21" s="583">
        <v>12.280701754385966</v>
      </c>
      <c r="L21" s="126">
        <v>9.8684210526315788</v>
      </c>
      <c r="M21" s="126">
        <v>5.333333333333333</v>
      </c>
      <c r="N21" s="126">
        <v>8.5714285714285712</v>
      </c>
      <c r="O21" s="126">
        <v>6.3545150501672243</v>
      </c>
      <c r="P21" s="126">
        <v>6.666666666666667</v>
      </c>
      <c r="Q21" s="580">
        <v>7.9881656804733732</v>
      </c>
      <c r="R21" s="126">
        <v>5.5865921787709496</v>
      </c>
      <c r="S21" s="126">
        <v>4.4198895027624312</v>
      </c>
      <c r="T21" s="126">
        <v>5.8394160583941606</v>
      </c>
      <c r="U21" s="126">
        <v>2.7027027027027026</v>
      </c>
      <c r="V21" s="126">
        <v>3.9735099337748343</v>
      </c>
      <c r="W21" s="126">
        <v>5.882352941176471</v>
      </c>
      <c r="X21" s="126">
        <v>2.7027027027027026</v>
      </c>
      <c r="Y21" s="126">
        <v>6.1349693251533743</v>
      </c>
      <c r="Z21" s="634">
        <v>2.4390243902439024</v>
      </c>
      <c r="AA21" s="634">
        <v>2.197802197802198</v>
      </c>
      <c r="AB21" s="634">
        <v>2.7397260273972601</v>
      </c>
      <c r="AC21" s="634">
        <v>4.6242774566473983</v>
      </c>
      <c r="AD21" s="634">
        <v>5.7894736842105265</v>
      </c>
      <c r="AE21" s="634">
        <v>5.6122448979591839</v>
      </c>
    </row>
    <row r="22" spans="1:31">
      <c r="A22" s="124"/>
      <c r="B22" s="484" t="s">
        <v>24</v>
      </c>
      <c r="C22" s="542"/>
      <c r="D22" s="585">
        <v>95.220588235294116</v>
      </c>
      <c r="E22" s="585">
        <v>97.068403908794792</v>
      </c>
      <c r="F22" s="585">
        <v>93.534482758620683</v>
      </c>
      <c r="G22" s="585">
        <v>92.8</v>
      </c>
      <c r="H22" s="585">
        <v>94.354838709677423</v>
      </c>
      <c r="I22" s="585">
        <v>93.650793650793645</v>
      </c>
      <c r="J22" s="585">
        <v>91.287878787878782</v>
      </c>
      <c r="K22" s="126">
        <v>93.684210526315795</v>
      </c>
      <c r="L22" s="585">
        <v>16.44736842105263</v>
      </c>
      <c r="M22" s="585">
        <v>32.666666666666664</v>
      </c>
      <c r="N22" s="585">
        <v>46.428571428571431</v>
      </c>
      <c r="O22" s="585">
        <v>73.91304347826086</v>
      </c>
      <c r="P22" s="585">
        <v>78.412698412698418</v>
      </c>
      <c r="Q22" s="586">
        <v>86.094674556213008</v>
      </c>
      <c r="R22" s="585">
        <v>94.97206703910615</v>
      </c>
      <c r="S22" s="585">
        <v>96.132596685082873</v>
      </c>
      <c r="T22" s="585">
        <v>92.700729927007302</v>
      </c>
      <c r="U22" s="585">
        <v>90.540540540540547</v>
      </c>
      <c r="V22" s="585">
        <v>93.377483443708613</v>
      </c>
      <c r="W22" s="585">
        <v>91.503267973856211</v>
      </c>
      <c r="X22" s="585">
        <v>86.486486486486484</v>
      </c>
      <c r="Y22" s="585">
        <v>92.024539877300612</v>
      </c>
      <c r="Z22" s="632">
        <v>14.634146341463415</v>
      </c>
      <c r="AA22" s="632">
        <v>41.758241758241759</v>
      </c>
      <c r="AB22" s="632">
        <v>47.945205479452056</v>
      </c>
      <c r="AC22" s="632">
        <v>75.72254335260115</v>
      </c>
      <c r="AD22" s="632">
        <v>81.05263157894737</v>
      </c>
      <c r="AE22" s="632">
        <v>84.693877551020407</v>
      </c>
    </row>
    <row r="23" spans="1:31">
      <c r="A23" s="124"/>
      <c r="B23" s="121" t="s">
        <v>7</v>
      </c>
      <c r="C23" s="124"/>
      <c r="D23" s="126">
        <v>23.529411764705884</v>
      </c>
      <c r="E23" s="126">
        <v>20.846905537459282</v>
      </c>
      <c r="F23" s="126">
        <v>20.258620689655171</v>
      </c>
      <c r="G23" s="126">
        <v>23.2</v>
      </c>
      <c r="H23" s="126">
        <v>27.016129032258064</v>
      </c>
      <c r="I23" s="126">
        <v>26.587301587301589</v>
      </c>
      <c r="J23" s="126">
        <v>25</v>
      </c>
      <c r="K23" s="126">
        <v>28.07017543859649</v>
      </c>
      <c r="L23" s="126">
        <v>1.9736842105263157</v>
      </c>
      <c r="M23" s="126">
        <v>18</v>
      </c>
      <c r="N23" s="126">
        <v>15.714285714285714</v>
      </c>
      <c r="O23" s="126">
        <v>26.421404682274247</v>
      </c>
      <c r="P23" s="126">
        <v>27.61904761904762</v>
      </c>
      <c r="Q23" s="580">
        <v>36.68639053254438</v>
      </c>
      <c r="R23" s="126">
        <v>33.519553072625698</v>
      </c>
      <c r="S23" s="126">
        <v>30.386740331491712</v>
      </c>
      <c r="T23" s="126">
        <v>31.386861313868614</v>
      </c>
      <c r="U23" s="126">
        <v>34.45945945945946</v>
      </c>
      <c r="V23" s="126">
        <v>39.735099337748345</v>
      </c>
      <c r="W23" s="126">
        <v>39.215686274509807</v>
      </c>
      <c r="X23" s="126">
        <v>41.216216216216218</v>
      </c>
      <c r="Y23" s="126">
        <v>44.785276073619634</v>
      </c>
      <c r="Z23" s="632">
        <v>2.4390243902439024</v>
      </c>
      <c r="AA23" s="632">
        <v>27.472527472527471</v>
      </c>
      <c r="AB23" s="632">
        <v>27.397260273972602</v>
      </c>
      <c r="AC23" s="632">
        <v>35.838150289017342</v>
      </c>
      <c r="AD23" s="632">
        <v>37.894736842105267</v>
      </c>
      <c r="AE23" s="632">
        <v>51.020408163265309</v>
      </c>
    </row>
    <row r="24" spans="1:31">
      <c r="A24" s="124"/>
      <c r="B24" s="121" t="s">
        <v>8</v>
      </c>
      <c r="C24" s="124"/>
      <c r="D24" s="126">
        <v>2.9411764705882355</v>
      </c>
      <c r="E24" s="126">
        <v>8.1433224755700326</v>
      </c>
      <c r="F24" s="126">
        <v>10.344827586206897</v>
      </c>
      <c r="G24" s="126">
        <v>15.6</v>
      </c>
      <c r="H24" s="126">
        <v>18.548387096774192</v>
      </c>
      <c r="I24" s="126">
        <v>17.460317460317459</v>
      </c>
      <c r="J24" s="126">
        <v>16.666666666666668</v>
      </c>
      <c r="K24" s="126">
        <v>17.543859649122808</v>
      </c>
      <c r="L24" s="126">
        <v>5.2631578947368425</v>
      </c>
      <c r="M24" s="126">
        <v>5.333333333333333</v>
      </c>
      <c r="N24" s="126">
        <v>4.2857142857142856</v>
      </c>
      <c r="O24" s="126">
        <v>6.3545150501672243</v>
      </c>
      <c r="P24" s="126">
        <v>4.7619047619047619</v>
      </c>
      <c r="Q24" s="580">
        <v>3.8461538461538463</v>
      </c>
      <c r="R24" s="126">
        <v>3.9106145251396649</v>
      </c>
      <c r="S24" s="126">
        <v>12.707182320441989</v>
      </c>
      <c r="T24" s="126">
        <v>15.328467153284672</v>
      </c>
      <c r="U24" s="126">
        <v>22.972972972972972</v>
      </c>
      <c r="V24" s="126">
        <v>27.152317880794701</v>
      </c>
      <c r="W24" s="126">
        <v>24.836601307189543</v>
      </c>
      <c r="X24" s="126">
        <v>22.972972972972972</v>
      </c>
      <c r="Y24" s="126">
        <v>22.085889570552148</v>
      </c>
      <c r="Z24" s="632">
        <v>7.3170731707317076</v>
      </c>
      <c r="AA24" s="632">
        <v>8.791208791208792</v>
      </c>
      <c r="AB24" s="632">
        <v>8.2191780821917817</v>
      </c>
      <c r="AC24" s="632">
        <v>8.0924855491329488</v>
      </c>
      <c r="AD24" s="632">
        <v>5.7894736842105265</v>
      </c>
      <c r="AE24" s="632">
        <v>5.1020408163265305</v>
      </c>
    </row>
    <row r="25" spans="1:31">
      <c r="A25" s="124"/>
      <c r="B25" s="329" t="s">
        <v>9</v>
      </c>
      <c r="C25" s="538"/>
      <c r="D25" s="583">
        <v>46.323529411764703</v>
      </c>
      <c r="E25" s="583">
        <v>44.299674267100976</v>
      </c>
      <c r="F25" s="583">
        <v>47.413793103448278</v>
      </c>
      <c r="G25" s="583">
        <v>57.2</v>
      </c>
      <c r="H25" s="583">
        <v>60.887096774193552</v>
      </c>
      <c r="I25" s="583">
        <v>52.777777777777779</v>
      </c>
      <c r="J25" s="583">
        <v>56.439393939393938</v>
      </c>
      <c r="K25" s="583">
        <v>56.842105263157897</v>
      </c>
      <c r="L25" s="583">
        <v>2.6615969581749046</v>
      </c>
      <c r="M25" s="583">
        <v>7.4074074074074066</v>
      </c>
      <c r="N25" s="583">
        <v>9.5070422535211261</v>
      </c>
      <c r="O25" s="583">
        <v>30.434782608695656</v>
      </c>
      <c r="P25" s="583">
        <v>35.873015873015873</v>
      </c>
      <c r="Q25" s="584">
        <v>36.68639053254438</v>
      </c>
      <c r="R25" s="583">
        <v>61.452513966480446</v>
      </c>
      <c r="S25" s="583">
        <v>58.563535911602209</v>
      </c>
      <c r="T25" s="583">
        <v>54.014598540145982</v>
      </c>
      <c r="U25" s="583">
        <v>77.027027027027032</v>
      </c>
      <c r="V25" s="583">
        <v>73.509933774834437</v>
      </c>
      <c r="W25" s="583">
        <v>60.130718954248366</v>
      </c>
      <c r="X25" s="583">
        <v>73.648648648648646</v>
      </c>
      <c r="Y25" s="583">
        <v>70.552147239263803</v>
      </c>
      <c r="Z25" s="634">
        <v>3.4246575342465753</v>
      </c>
      <c r="AA25" s="634">
        <v>9.2896174863387984</v>
      </c>
      <c r="AB25" s="634">
        <v>10.759493670886076</v>
      </c>
      <c r="AC25" s="634">
        <v>36.416184971098261</v>
      </c>
      <c r="AD25" s="634">
        <v>43.684210526315795</v>
      </c>
      <c r="AE25" s="634">
        <v>41.836734693877553</v>
      </c>
    </row>
    <row r="26" spans="1:31">
      <c r="A26" s="124"/>
      <c r="B26" s="484" t="s">
        <v>68</v>
      </c>
      <c r="C26" s="124"/>
      <c r="D26" s="126">
        <v>0.73529411764705888</v>
      </c>
      <c r="E26" s="126">
        <v>0.9771986970684039</v>
      </c>
      <c r="F26" s="126">
        <v>2.5862068965517242</v>
      </c>
      <c r="G26" s="126">
        <v>4.4000000000000004</v>
      </c>
      <c r="H26" s="126">
        <v>5.241935483870968</v>
      </c>
      <c r="I26" s="126">
        <v>3.5714285714285716</v>
      </c>
      <c r="J26" s="126">
        <v>3.0303030303030303</v>
      </c>
      <c r="K26" s="126">
        <v>3.8596491228070176</v>
      </c>
      <c r="L26" s="126">
        <v>5.9210526315789478</v>
      </c>
      <c r="M26" s="126">
        <v>4.666666666666667</v>
      </c>
      <c r="N26" s="126">
        <v>6.4285714285714288</v>
      </c>
      <c r="O26" s="126">
        <v>6.0200668896321075</v>
      </c>
      <c r="P26" s="126">
        <v>6.0317460317460316</v>
      </c>
      <c r="Q26" s="580">
        <v>6.2130177514792901</v>
      </c>
      <c r="R26" s="126">
        <v>1.1173184357541899</v>
      </c>
      <c r="S26" s="126">
        <v>1.6574585635359116</v>
      </c>
      <c r="T26" s="126">
        <v>3.6496350364963503</v>
      </c>
      <c r="U26" s="126">
        <v>6.756756756756757</v>
      </c>
      <c r="V26" s="126">
        <v>7.2847682119205297</v>
      </c>
      <c r="W26" s="126">
        <v>5.882352941176471</v>
      </c>
      <c r="X26" s="126">
        <v>4.0540540540540544</v>
      </c>
      <c r="Y26" s="126">
        <v>4.294478527607362</v>
      </c>
      <c r="Z26" s="632">
        <v>8.536585365853659</v>
      </c>
      <c r="AA26" s="632">
        <v>6.5934065934065931</v>
      </c>
      <c r="AB26" s="632">
        <v>5.4794520547945202</v>
      </c>
      <c r="AC26" s="632">
        <v>5.7803468208092488</v>
      </c>
      <c r="AD26" s="632">
        <v>4.7368421052631584</v>
      </c>
      <c r="AE26" s="632">
        <v>6.1224489795918364</v>
      </c>
    </row>
    <row r="27" spans="1:31">
      <c r="A27" s="124"/>
      <c r="B27" s="110" t="s">
        <v>29</v>
      </c>
      <c r="C27" s="124"/>
      <c r="D27" s="126">
        <v>0</v>
      </c>
      <c r="E27" s="126">
        <v>0</v>
      </c>
      <c r="F27" s="126">
        <v>0.43103448275862066</v>
      </c>
      <c r="G27" s="126">
        <v>0.4</v>
      </c>
      <c r="H27" s="126">
        <v>2.0161290322580645</v>
      </c>
      <c r="I27" s="126">
        <v>3.1746031746031744</v>
      </c>
      <c r="J27" s="126">
        <v>1.893939393939394</v>
      </c>
      <c r="K27" s="126">
        <v>2.807017543859649</v>
      </c>
      <c r="L27" s="126">
        <v>3.2894736842105261</v>
      </c>
      <c r="M27" s="126">
        <v>4.666666666666667</v>
      </c>
      <c r="N27" s="126">
        <v>5</v>
      </c>
      <c r="O27" s="126">
        <v>4.6822742474916383</v>
      </c>
      <c r="P27" s="126">
        <v>4.7619047619047619</v>
      </c>
      <c r="Q27" s="580">
        <v>1.4792899408284024</v>
      </c>
      <c r="R27" s="126">
        <v>0</v>
      </c>
      <c r="S27" s="126">
        <v>0</v>
      </c>
      <c r="T27" s="126">
        <v>0</v>
      </c>
      <c r="U27" s="126">
        <v>0.67567567567567566</v>
      </c>
      <c r="V27" s="126">
        <v>2.6490066225165565</v>
      </c>
      <c r="W27" s="126">
        <v>5.2287581699346406</v>
      </c>
      <c r="X27" s="126">
        <v>2.0270270270270272</v>
      </c>
      <c r="Y27" s="126">
        <v>4.9079754601226995</v>
      </c>
      <c r="Z27" s="632">
        <v>6.0975609756097562</v>
      </c>
      <c r="AA27" s="632">
        <v>7.6923076923076925</v>
      </c>
      <c r="AB27" s="632">
        <v>8.2191780821917817</v>
      </c>
      <c r="AC27" s="632">
        <v>6.3583815028901727</v>
      </c>
      <c r="AD27" s="632">
        <v>6.3157894736842106</v>
      </c>
      <c r="AE27" s="632">
        <v>1.5306122448979591</v>
      </c>
    </row>
    <row r="28" spans="1:31">
      <c r="A28" s="124"/>
      <c r="B28" s="122" t="s">
        <v>101</v>
      </c>
      <c r="C28" s="538"/>
      <c r="D28" s="583">
        <v>0.73529411764705888</v>
      </c>
      <c r="E28" s="583">
        <v>0.9771986970684039</v>
      </c>
      <c r="F28" s="583">
        <v>2.5862068965517242</v>
      </c>
      <c r="G28" s="583">
        <v>4.4000000000000004</v>
      </c>
      <c r="H28" s="583">
        <v>5.645161290322581</v>
      </c>
      <c r="I28" s="583">
        <v>4.7619047619047619</v>
      </c>
      <c r="J28" s="583">
        <v>4.9242424242424239</v>
      </c>
      <c r="K28" s="583">
        <v>5.6140350877192979</v>
      </c>
      <c r="L28" s="583">
        <v>6.5789473684210522</v>
      </c>
      <c r="M28" s="583">
        <v>7.333333333333333</v>
      </c>
      <c r="N28" s="583">
        <v>8.5714285714285712</v>
      </c>
      <c r="O28" s="583">
        <v>9.3645484949832767</v>
      </c>
      <c r="P28" s="583">
        <v>11.746031746031745</v>
      </c>
      <c r="Q28" s="584">
        <v>10.650887573964498</v>
      </c>
      <c r="R28" s="583">
        <v>1.1173184357541899</v>
      </c>
      <c r="S28" s="583">
        <v>1.6574585635359116</v>
      </c>
      <c r="T28" s="583">
        <v>3.6496350364963503</v>
      </c>
      <c r="U28" s="583">
        <v>6.756756756756757</v>
      </c>
      <c r="V28" s="583">
        <v>7.9470198675496686</v>
      </c>
      <c r="W28" s="583">
        <v>7.8431372549019605</v>
      </c>
      <c r="X28" s="583">
        <v>6.0810810810810807</v>
      </c>
      <c r="Y28" s="583">
        <v>7.3619631901840492</v>
      </c>
      <c r="Z28" s="634">
        <v>9.7560975609756095</v>
      </c>
      <c r="AA28" s="634">
        <v>10.989010989010989</v>
      </c>
      <c r="AB28" s="634">
        <v>9.5890410958904102</v>
      </c>
      <c r="AC28" s="634">
        <v>10.982658959537572</v>
      </c>
      <c r="AD28" s="634">
        <v>12.105263157894736</v>
      </c>
      <c r="AE28" s="634">
        <v>11.224489795918368</v>
      </c>
    </row>
    <row r="29" spans="1:31">
      <c r="A29" s="124"/>
      <c r="B29" s="543" t="s">
        <v>31</v>
      </c>
      <c r="C29" s="124"/>
      <c r="D29" s="126">
        <v>0</v>
      </c>
      <c r="E29" s="126">
        <v>0</v>
      </c>
      <c r="F29" s="126">
        <v>0</v>
      </c>
      <c r="G29" s="126">
        <v>0</v>
      </c>
      <c r="H29" s="126">
        <v>0</v>
      </c>
      <c r="I29" s="126">
        <v>0</v>
      </c>
      <c r="J29" s="126">
        <v>0</v>
      </c>
      <c r="K29" s="126">
        <v>0.35087719298245612</v>
      </c>
      <c r="L29" s="126">
        <v>0</v>
      </c>
      <c r="M29" s="126">
        <v>0</v>
      </c>
      <c r="N29" s="126">
        <v>0</v>
      </c>
      <c r="O29" s="126">
        <v>0.66889632107023411</v>
      </c>
      <c r="P29" s="126">
        <v>0.31746031746031744</v>
      </c>
      <c r="Q29" s="580">
        <v>0</v>
      </c>
      <c r="R29" s="126">
        <v>0</v>
      </c>
      <c r="S29" s="126">
        <v>0</v>
      </c>
      <c r="T29" s="126">
        <v>0</v>
      </c>
      <c r="U29" s="126">
        <v>0</v>
      </c>
      <c r="V29" s="126">
        <v>0</v>
      </c>
      <c r="W29" s="126">
        <v>0</v>
      </c>
      <c r="X29" s="126">
        <v>0</v>
      </c>
      <c r="Y29" s="126">
        <v>0.61349693251533743</v>
      </c>
      <c r="Z29" s="632">
        <v>0</v>
      </c>
      <c r="AA29" s="632">
        <v>0</v>
      </c>
      <c r="AB29" s="632">
        <v>0</v>
      </c>
      <c r="AC29" s="632">
        <v>1.1560693641618496</v>
      </c>
      <c r="AD29" s="632">
        <v>0.52631578947368418</v>
      </c>
      <c r="AE29" s="632">
        <v>0</v>
      </c>
    </row>
    <row r="30" spans="1:31" ht="13.5">
      <c r="A30" s="124"/>
      <c r="B30" s="110" t="s">
        <v>91</v>
      </c>
      <c r="C30" s="124"/>
      <c r="D30" s="126" t="s">
        <v>25</v>
      </c>
      <c r="E30" s="126" t="s">
        <v>25</v>
      </c>
      <c r="F30" s="126" t="s">
        <v>25</v>
      </c>
      <c r="G30" s="126" t="s">
        <v>25</v>
      </c>
      <c r="H30" s="126" t="s">
        <v>25</v>
      </c>
      <c r="I30" s="126" t="s">
        <v>25</v>
      </c>
      <c r="J30" s="126" t="s">
        <v>25</v>
      </c>
      <c r="K30" s="126" t="s">
        <v>25</v>
      </c>
      <c r="L30" s="126">
        <v>2.6315789473684212</v>
      </c>
      <c r="M30" s="126">
        <v>1.3333333333333333</v>
      </c>
      <c r="N30" s="126">
        <v>2.1428571428571428</v>
      </c>
      <c r="O30" s="126">
        <v>2.0066889632107023</v>
      </c>
      <c r="P30" s="126">
        <v>3.1746031746031744</v>
      </c>
      <c r="Q30" s="580">
        <v>3.5502958579881656</v>
      </c>
      <c r="R30" s="126" t="s">
        <v>25</v>
      </c>
      <c r="S30" s="126" t="s">
        <v>25</v>
      </c>
      <c r="T30" s="126" t="s">
        <v>25</v>
      </c>
      <c r="U30" s="126" t="s">
        <v>25</v>
      </c>
      <c r="V30" s="126" t="s">
        <v>25</v>
      </c>
      <c r="W30" s="126" t="s">
        <v>25</v>
      </c>
      <c r="X30" s="126" t="s">
        <v>25</v>
      </c>
      <c r="Y30" s="126" t="s">
        <v>25</v>
      </c>
      <c r="Z30" s="632">
        <v>3.6585365853658538</v>
      </c>
      <c r="AA30" s="632">
        <v>2.197802197802198</v>
      </c>
      <c r="AB30" s="632">
        <v>2.7397260273972601</v>
      </c>
      <c r="AC30" s="632">
        <v>2.8901734104046244</v>
      </c>
      <c r="AD30" s="632">
        <v>3.1578947368421053</v>
      </c>
      <c r="AE30" s="632">
        <v>4.0816326530612246</v>
      </c>
    </row>
    <row r="31" spans="1:31">
      <c r="A31" s="124"/>
      <c r="B31" s="121" t="s">
        <v>4</v>
      </c>
      <c r="C31" s="124"/>
      <c r="D31" s="126">
        <v>0</v>
      </c>
      <c r="E31" s="126">
        <v>0</v>
      </c>
      <c r="F31" s="126">
        <v>0.86206896551724133</v>
      </c>
      <c r="G31" s="126">
        <v>2</v>
      </c>
      <c r="H31" s="126">
        <v>2.0161290322580645</v>
      </c>
      <c r="I31" s="126">
        <v>1.9841269841269842</v>
      </c>
      <c r="J31" s="126">
        <v>0.75757575757575757</v>
      </c>
      <c r="K31" s="126">
        <v>1.0526315789473684</v>
      </c>
      <c r="L31" s="126">
        <v>0</v>
      </c>
      <c r="M31" s="126">
        <v>1.3333333333333333</v>
      </c>
      <c r="N31" s="126">
        <v>2.1428571428571428</v>
      </c>
      <c r="O31" s="126">
        <v>1.0033444816053512</v>
      </c>
      <c r="P31" s="126">
        <v>3.1746031746031744</v>
      </c>
      <c r="Q31" s="580">
        <v>1.4792899408284024</v>
      </c>
      <c r="R31" s="126">
        <v>0</v>
      </c>
      <c r="S31" s="126">
        <v>0</v>
      </c>
      <c r="T31" s="126">
        <v>0.72992700729927007</v>
      </c>
      <c r="U31" s="126">
        <v>2.7027027027027026</v>
      </c>
      <c r="V31" s="126">
        <v>3.3112582781456954</v>
      </c>
      <c r="W31" s="126">
        <v>3.2679738562091503</v>
      </c>
      <c r="X31" s="126">
        <v>1.3513513513513513</v>
      </c>
      <c r="Y31" s="126">
        <v>1.8404907975460123</v>
      </c>
      <c r="Z31" s="632">
        <v>0</v>
      </c>
      <c r="AA31" s="632">
        <v>2.197802197802198</v>
      </c>
      <c r="AB31" s="632">
        <v>4.1095890410958908</v>
      </c>
      <c r="AC31" s="632">
        <v>1.1560693641618496</v>
      </c>
      <c r="AD31" s="632">
        <v>3.1578947368421053</v>
      </c>
      <c r="AE31" s="632">
        <v>2.5510204081632653</v>
      </c>
    </row>
    <row r="32" spans="1:31">
      <c r="A32" s="124"/>
      <c r="B32" s="528" t="s">
        <v>30</v>
      </c>
      <c r="C32" s="538"/>
      <c r="D32" s="583">
        <v>0</v>
      </c>
      <c r="E32" s="583">
        <v>0</v>
      </c>
      <c r="F32" s="583">
        <v>0.86206896551724133</v>
      </c>
      <c r="G32" s="583">
        <v>2</v>
      </c>
      <c r="H32" s="583">
        <v>2.0161290322580645</v>
      </c>
      <c r="I32" s="583">
        <v>1.9841269841269842</v>
      </c>
      <c r="J32" s="583">
        <v>0.75757575757575757</v>
      </c>
      <c r="K32" s="583">
        <v>1.0526315789473684</v>
      </c>
      <c r="L32" s="583">
        <v>2.6315789473684212</v>
      </c>
      <c r="M32" s="583">
        <v>2.6666666666666665</v>
      </c>
      <c r="N32" s="583">
        <v>4.2857142857142856</v>
      </c>
      <c r="O32" s="583">
        <v>10.367892976588628</v>
      </c>
      <c r="P32" s="583">
        <v>12.698412698412698</v>
      </c>
      <c r="Q32" s="584">
        <v>11.242603550295858</v>
      </c>
      <c r="R32" s="583">
        <v>0</v>
      </c>
      <c r="S32" s="583">
        <v>0</v>
      </c>
      <c r="T32" s="583">
        <v>0.72992700729927007</v>
      </c>
      <c r="U32" s="583">
        <v>2.7027027027027026</v>
      </c>
      <c r="V32" s="583">
        <v>3.3112582781456954</v>
      </c>
      <c r="W32" s="583">
        <v>3.2679738562091503</v>
      </c>
      <c r="X32" s="583">
        <v>1.3513513513513513</v>
      </c>
      <c r="Y32" s="583">
        <v>1.8404907975460123</v>
      </c>
      <c r="Z32" s="634">
        <v>3.6585365853658538</v>
      </c>
      <c r="AA32" s="634">
        <v>4.395604395604396</v>
      </c>
      <c r="AB32" s="634">
        <v>6.8493150684931505</v>
      </c>
      <c r="AC32" s="634">
        <v>12.138728323699421</v>
      </c>
      <c r="AD32" s="634"/>
      <c r="AE32" s="634"/>
    </row>
    <row r="33" spans="1:31">
      <c r="A33" s="124"/>
      <c r="B33" s="528" t="s">
        <v>32</v>
      </c>
      <c r="C33" s="124"/>
      <c r="D33" s="126">
        <v>0.73529411764705888</v>
      </c>
      <c r="E33" s="126">
        <v>0.9771986970684039</v>
      </c>
      <c r="F33" s="126">
        <v>2.5862068965517242</v>
      </c>
      <c r="G33" s="126">
        <v>4.8</v>
      </c>
      <c r="H33" s="126">
        <v>6.4516129032258061</v>
      </c>
      <c r="I33" s="126">
        <v>5.5555555555555554</v>
      </c>
      <c r="J33" s="126">
        <v>5.3030303030303028</v>
      </c>
      <c r="K33" s="583">
        <v>6.3157894736842106</v>
      </c>
      <c r="L33" s="126">
        <v>7.8947368421052628</v>
      </c>
      <c r="M33" s="126">
        <v>8.6666666666666661</v>
      </c>
      <c r="N33" s="126">
        <v>10.714285714285714</v>
      </c>
      <c r="O33" s="126">
        <v>10.367892976588628</v>
      </c>
      <c r="P33" s="126">
        <v>12.698412698412698</v>
      </c>
      <c r="Q33" s="580">
        <v>11.242603550295858</v>
      </c>
      <c r="R33" s="126">
        <v>1.1173184357541899</v>
      </c>
      <c r="S33" s="126">
        <v>1.6574585635359116</v>
      </c>
      <c r="T33" s="126">
        <v>3.6496350364963503</v>
      </c>
      <c r="U33" s="126">
        <v>7.4324324324324325</v>
      </c>
      <c r="V33" s="126">
        <v>9.2715231788079464</v>
      </c>
      <c r="W33" s="126">
        <v>9.1503267973856204</v>
      </c>
      <c r="X33" s="126">
        <v>6.756756756756757</v>
      </c>
      <c r="Y33" s="126">
        <v>8.5889570552147241</v>
      </c>
      <c r="Z33" s="634">
        <v>10.975609756097562</v>
      </c>
      <c r="AA33" s="634">
        <v>13.186813186813186</v>
      </c>
      <c r="AB33" s="634">
        <v>12.328767123287671</v>
      </c>
      <c r="AC33" s="634">
        <v>12.138728323699421</v>
      </c>
      <c r="AD33" s="634">
        <v>12.631578947368421</v>
      </c>
      <c r="AE33" s="634">
        <v>12.244897959183673</v>
      </c>
    </row>
    <row r="34" spans="1:31" ht="13.5">
      <c r="A34" s="124"/>
      <c r="B34" s="484" t="s">
        <v>79</v>
      </c>
      <c r="C34" s="542"/>
      <c r="D34" s="585">
        <v>10.833333333333334</v>
      </c>
      <c r="E34" s="585">
        <v>11.272727272727273</v>
      </c>
      <c r="F34" s="585">
        <v>6.8965517241379306</v>
      </c>
      <c r="G34" s="585">
        <v>13.852813852813853</v>
      </c>
      <c r="H34" s="585">
        <v>4.8245614035087723</v>
      </c>
      <c r="I34" s="585">
        <v>12.727272727272727</v>
      </c>
      <c r="J34" s="585">
        <v>9.1703056768558948</v>
      </c>
      <c r="K34" s="126">
        <v>9.7165991902834001</v>
      </c>
      <c r="L34" s="585">
        <v>5.9210526315789478</v>
      </c>
      <c r="M34" s="585">
        <v>9.3333333333333339</v>
      </c>
      <c r="N34" s="585">
        <v>7.1428571428571432</v>
      </c>
      <c r="O34" s="585">
        <v>11.397058823529411</v>
      </c>
      <c r="P34" s="585">
        <v>11.428571428571429</v>
      </c>
      <c r="Q34" s="586">
        <v>10</v>
      </c>
      <c r="R34" s="585">
        <v>8.9285714285714288</v>
      </c>
      <c r="S34" s="585">
        <v>11.176470588235293</v>
      </c>
      <c r="T34" s="585">
        <v>5.5118110236220472</v>
      </c>
      <c r="U34" s="585">
        <v>11.188811188811188</v>
      </c>
      <c r="V34" s="585">
        <v>4.1379310344827589</v>
      </c>
      <c r="W34" s="585">
        <v>11.428571428571429</v>
      </c>
      <c r="X34" s="585">
        <v>8.3916083916083917</v>
      </c>
      <c r="Y34" s="585">
        <v>7.1895424836601309</v>
      </c>
      <c r="Z34" s="632">
        <v>4.8780487804878048</v>
      </c>
      <c r="AA34" s="632">
        <v>8.791208791208792</v>
      </c>
      <c r="AB34" s="632">
        <v>5.4794520547945202</v>
      </c>
      <c r="AC34" s="632">
        <v>10.909090909090908</v>
      </c>
      <c r="AD34" s="632">
        <v>11.173184357541899</v>
      </c>
      <c r="AE34" s="632">
        <v>7.0270270270270272</v>
      </c>
    </row>
    <row r="35" spans="1:31" ht="13.5">
      <c r="B35" s="329" t="s">
        <v>80</v>
      </c>
      <c r="C35" s="538"/>
      <c r="D35" s="583">
        <v>0.36764705882352944</v>
      </c>
      <c r="E35" s="583">
        <v>0.32573289902280128</v>
      </c>
      <c r="F35" s="583">
        <v>0.43103448275862066</v>
      </c>
      <c r="G35" s="583">
        <v>1.2</v>
      </c>
      <c r="H35" s="583">
        <v>0.8771929824561403</v>
      </c>
      <c r="I35" s="583">
        <v>0.90909090909090906</v>
      </c>
      <c r="J35" s="583">
        <v>1.7467248908296944</v>
      </c>
      <c r="K35" s="583">
        <v>1.6194331983805668</v>
      </c>
      <c r="L35" s="583">
        <v>0.65789473684210531</v>
      </c>
      <c r="M35" s="583">
        <v>0.66666666666666663</v>
      </c>
      <c r="N35" s="583">
        <v>0.7142857142857143</v>
      </c>
      <c r="O35" s="583">
        <v>1.1029411764705883</v>
      </c>
      <c r="P35" s="583">
        <v>0.7142857142857143</v>
      </c>
      <c r="Q35" s="584">
        <v>1.6666666666666667</v>
      </c>
      <c r="R35" s="583">
        <v>0.55865921787709494</v>
      </c>
      <c r="S35" s="583">
        <v>0.5524861878453039</v>
      </c>
      <c r="T35" s="583">
        <v>0</v>
      </c>
      <c r="U35" s="583">
        <v>2.0270270270270272</v>
      </c>
      <c r="V35" s="583">
        <v>1.3793103448275863</v>
      </c>
      <c r="W35" s="583">
        <v>0.7142857142857143</v>
      </c>
      <c r="X35" s="583">
        <v>2.7972027972027971</v>
      </c>
      <c r="Y35" s="583">
        <v>1.3071895424836601</v>
      </c>
      <c r="Z35" s="634">
        <v>1.2195121951219512</v>
      </c>
      <c r="AA35" s="634">
        <v>1.098901098901099</v>
      </c>
      <c r="AB35" s="634">
        <v>1.3698630136986301</v>
      </c>
      <c r="AC35" s="634">
        <v>1.8181818181818181</v>
      </c>
      <c r="AD35" s="634">
        <v>1.1173184357541899</v>
      </c>
      <c r="AE35" s="634">
        <v>2.1621621621621623</v>
      </c>
    </row>
    <row r="36" spans="1:31" ht="13.5">
      <c r="B36" s="329" t="s">
        <v>81</v>
      </c>
      <c r="C36" s="487"/>
      <c r="D36" s="583">
        <v>0.36764705882352944</v>
      </c>
      <c r="E36" s="583">
        <v>1.3029315960912051</v>
      </c>
      <c r="F36" s="583">
        <v>6.0344827586206895</v>
      </c>
      <c r="G36" s="583">
        <v>6.8</v>
      </c>
      <c r="H36" s="583">
        <v>8.870967741935484</v>
      </c>
      <c r="I36" s="583">
        <v>7.9365079365079367</v>
      </c>
      <c r="J36" s="583">
        <v>9.8484848484848477</v>
      </c>
      <c r="K36" s="583">
        <v>9.473684210526315</v>
      </c>
      <c r="L36" s="583">
        <v>11.842105263157896</v>
      </c>
      <c r="M36" s="583">
        <v>11.333333333333334</v>
      </c>
      <c r="N36" s="583">
        <v>12.142857142857142</v>
      </c>
      <c r="O36" s="583">
        <v>16.722408026755854</v>
      </c>
      <c r="P36" s="583">
        <v>18.095238095238095</v>
      </c>
      <c r="Q36" s="584">
        <v>22.781065088757398</v>
      </c>
      <c r="R36" s="583">
        <v>0</v>
      </c>
      <c r="S36" s="583">
        <v>2.2099447513812156</v>
      </c>
      <c r="T36" s="583">
        <v>8.7591240875912408</v>
      </c>
      <c r="U36" s="583">
        <v>10.810810810810811</v>
      </c>
      <c r="V36" s="583">
        <v>11.920529801324504</v>
      </c>
      <c r="W36" s="583">
        <v>11.764705882352942</v>
      </c>
      <c r="X36" s="583">
        <v>12.837837837837839</v>
      </c>
      <c r="Y36" s="583">
        <v>11.656441717791411</v>
      </c>
      <c r="Z36" s="634">
        <v>15.853658536585366</v>
      </c>
      <c r="AA36" s="634">
        <v>17.582417582417584</v>
      </c>
      <c r="AB36" s="634">
        <v>16.438356164383563</v>
      </c>
      <c r="AC36" s="634">
        <v>20.809248554913296</v>
      </c>
      <c r="AD36" s="634">
        <v>21.578947368421055</v>
      </c>
      <c r="AE36" s="634">
        <v>27.551020408163261</v>
      </c>
    </row>
    <row r="37" spans="1:31" ht="63.75" customHeight="1">
      <c r="B37" s="658" t="s">
        <v>95</v>
      </c>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row>
  </sheetData>
  <mergeCells count="5">
    <mergeCell ref="C4:D4"/>
    <mergeCell ref="B2:AE3"/>
    <mergeCell ref="B37:AE37"/>
    <mergeCell ref="D5:Q5"/>
    <mergeCell ref="R5:AE5"/>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4" style="125" customWidth="1"/>
    <col min="4" max="23" width="6.5703125" style="125" customWidth="1"/>
    <col min="24"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573"/>
    </row>
    <row r="2" spans="1:31" ht="12.75" customHeight="1">
      <c r="A2" s="124"/>
      <c r="B2" s="654" t="s">
        <v>215</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255</v>
      </c>
      <c r="E7" s="571">
        <v>256</v>
      </c>
      <c r="F7" s="571">
        <v>257</v>
      </c>
      <c r="G7" s="571">
        <v>301</v>
      </c>
      <c r="H7" s="571">
        <v>239</v>
      </c>
      <c r="I7" s="571">
        <v>279</v>
      </c>
      <c r="J7" s="571">
        <v>238</v>
      </c>
      <c r="K7" s="624">
        <v>249</v>
      </c>
      <c r="L7" s="571">
        <v>237</v>
      </c>
      <c r="M7" s="571">
        <v>226</v>
      </c>
      <c r="N7" s="571">
        <v>223</v>
      </c>
      <c r="O7" s="571">
        <v>261</v>
      </c>
      <c r="P7" s="571">
        <v>269</v>
      </c>
      <c r="Q7" s="572">
        <v>295</v>
      </c>
      <c r="R7" s="571">
        <v>182</v>
      </c>
      <c r="S7" s="571">
        <v>179</v>
      </c>
      <c r="T7" s="571">
        <v>162</v>
      </c>
      <c r="U7" s="571">
        <v>184</v>
      </c>
      <c r="V7" s="571">
        <v>131</v>
      </c>
      <c r="W7" s="571">
        <v>155</v>
      </c>
      <c r="X7" s="571">
        <v>147</v>
      </c>
      <c r="Y7" s="571">
        <v>147</v>
      </c>
      <c r="Z7" s="571">
        <v>130</v>
      </c>
      <c r="AA7" s="571">
        <v>136</v>
      </c>
      <c r="AB7" s="571">
        <v>127</v>
      </c>
      <c r="AC7" s="571">
        <v>158</v>
      </c>
      <c r="AD7" s="571">
        <v>150</v>
      </c>
      <c r="AE7" s="571">
        <v>178</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1.0524193548387097</v>
      </c>
      <c r="P8" s="625">
        <v>1.0346153846153847</v>
      </c>
      <c r="Q8" s="626">
        <v>1.0727272727272728</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1.0463576158940397</v>
      </c>
      <c r="AD8" s="625">
        <v>1.0273972602739727</v>
      </c>
      <c r="AE8" s="625">
        <v>1.0853658536585367</v>
      </c>
    </row>
    <row r="9" spans="1:31">
      <c r="A9" s="124"/>
      <c r="B9" s="121" t="s">
        <v>67</v>
      </c>
      <c r="C9" s="124"/>
      <c r="D9" s="577">
        <v>1.0117647058823538</v>
      </c>
      <c r="E9" s="577">
        <v>1.02734375</v>
      </c>
      <c r="F9" s="577">
        <v>1.0466926070038902</v>
      </c>
      <c r="G9" s="577">
        <v>1.0764119601328908</v>
      </c>
      <c r="H9" s="578">
        <v>1.0627615062761506</v>
      </c>
      <c r="I9" s="578">
        <v>1.0681003584229392</v>
      </c>
      <c r="J9" s="578">
        <v>1.0840336134453781</v>
      </c>
      <c r="K9" s="578">
        <v>1.0597402597402596</v>
      </c>
      <c r="L9" s="578">
        <v>1.186567164179104</v>
      </c>
      <c r="M9" s="578">
        <v>1.1759259259259263</v>
      </c>
      <c r="N9" s="578">
        <v>1.205357142857143</v>
      </c>
      <c r="O9" s="578">
        <v>1.2183908045977012</v>
      </c>
      <c r="P9" s="578">
        <v>1.2156133828996283</v>
      </c>
      <c r="Q9" s="579">
        <v>1.2474576271186442</v>
      </c>
      <c r="R9" s="578">
        <v>1.0164835164835171</v>
      </c>
      <c r="S9" s="578">
        <v>1.0279329608938554</v>
      </c>
      <c r="T9" s="578">
        <v>1.0493827160493834</v>
      </c>
      <c r="U9" s="578">
        <v>1.1032608695652173</v>
      </c>
      <c r="V9" s="578">
        <v>1.083969465648855</v>
      </c>
      <c r="W9" s="578">
        <v>1.0774193548387097</v>
      </c>
      <c r="X9" s="578">
        <v>1.0816326530612246</v>
      </c>
      <c r="Y9" s="635">
        <v>1.1369863013698631</v>
      </c>
      <c r="Z9" s="577">
        <v>1.2432432432432432</v>
      </c>
      <c r="AA9" s="577">
        <v>1.2112676056338025</v>
      </c>
      <c r="AB9" s="577">
        <v>1.2500000000000002</v>
      </c>
      <c r="AC9" s="577">
        <v>1.2784810126582278</v>
      </c>
      <c r="AD9" s="577">
        <v>1.2466666666666666</v>
      </c>
      <c r="AE9" s="577">
        <v>1.3314606741573034</v>
      </c>
    </row>
    <row r="10" spans="1:31">
      <c r="A10" s="124"/>
      <c r="B10" s="121" t="s">
        <v>2</v>
      </c>
      <c r="C10" s="124"/>
      <c r="D10" s="126">
        <v>55.294117647058826</v>
      </c>
      <c r="E10" s="126">
        <v>52.734375</v>
      </c>
      <c r="F10" s="126">
        <v>53.696498054474709</v>
      </c>
      <c r="G10" s="126">
        <v>52.823920265780728</v>
      </c>
      <c r="H10" s="126">
        <v>56.485355648535567</v>
      </c>
      <c r="I10" s="126">
        <v>56.272401433691755</v>
      </c>
      <c r="J10" s="126">
        <v>52.100840336134453</v>
      </c>
      <c r="K10" s="126">
        <v>53.815261044176708</v>
      </c>
      <c r="L10" s="126">
        <v>50</v>
      </c>
      <c r="M10" s="126">
        <v>62.962962962962962</v>
      </c>
      <c r="N10" s="126">
        <v>53.571428571428569</v>
      </c>
      <c r="O10" s="126">
        <v>53.639846743295017</v>
      </c>
      <c r="P10" s="126">
        <v>53.903345724907062</v>
      </c>
      <c r="Q10" s="580">
        <v>56.949152542372886</v>
      </c>
      <c r="R10" s="126">
        <v>60.439560439560438</v>
      </c>
      <c r="S10" s="126">
        <v>58.100558659217874</v>
      </c>
      <c r="T10" s="126">
        <v>61.111111111111114</v>
      </c>
      <c r="U10" s="126">
        <v>57.608695652173914</v>
      </c>
      <c r="V10" s="126">
        <v>69.465648854961827</v>
      </c>
      <c r="W10" s="126">
        <v>65.161290322580641</v>
      </c>
      <c r="X10" s="126">
        <v>58.503401360544217</v>
      </c>
      <c r="Y10" s="126">
        <v>63.698630136986303</v>
      </c>
      <c r="Z10" s="574">
        <v>52.702702702702702</v>
      </c>
      <c r="AA10" s="574">
        <v>71.83098591549296</v>
      </c>
      <c r="AB10" s="574">
        <v>54.6875</v>
      </c>
      <c r="AC10" s="574">
        <v>63.291139240506332</v>
      </c>
      <c r="AD10" s="574">
        <v>60.666666666666671</v>
      </c>
      <c r="AE10" s="574">
        <v>64.606741573033716</v>
      </c>
    </row>
    <row r="11" spans="1:31">
      <c r="A11" s="124"/>
      <c r="B11" s="121" t="s">
        <v>5</v>
      </c>
      <c r="C11" s="124"/>
      <c r="D11" s="126">
        <v>71.372549019607845</v>
      </c>
      <c r="E11" s="126">
        <v>69.921875</v>
      </c>
      <c r="F11" s="126">
        <v>63.035019455252922</v>
      </c>
      <c r="G11" s="126">
        <v>61.129568106312291</v>
      </c>
      <c r="H11" s="126">
        <v>54.811715481171547</v>
      </c>
      <c r="I11" s="126">
        <v>55.555555555555557</v>
      </c>
      <c r="J11" s="126">
        <v>61.764705882352942</v>
      </c>
      <c r="K11" s="126">
        <v>58.634538152610439</v>
      </c>
      <c r="L11" s="126">
        <v>55.223880597014926</v>
      </c>
      <c r="M11" s="126">
        <v>65.740740740740748</v>
      </c>
      <c r="N11" s="126">
        <v>57.142857142857146</v>
      </c>
      <c r="O11" s="126">
        <v>60.536398467432953</v>
      </c>
      <c r="P11" s="126">
        <v>55.762081784386616</v>
      </c>
      <c r="Q11" s="580">
        <v>60.33898305084746</v>
      </c>
      <c r="R11" s="582" t="s">
        <v>25</v>
      </c>
      <c r="S11" s="582" t="s">
        <v>25</v>
      </c>
      <c r="T11" s="582" t="s">
        <v>25</v>
      </c>
      <c r="U11" s="582" t="s">
        <v>25</v>
      </c>
      <c r="V11" s="582" t="s">
        <v>25</v>
      </c>
      <c r="W11" s="582" t="s">
        <v>25</v>
      </c>
      <c r="X11" s="582" t="s">
        <v>25</v>
      </c>
      <c r="Y11" s="126" t="s">
        <v>25</v>
      </c>
      <c r="Z11" s="126" t="s">
        <v>25</v>
      </c>
      <c r="AA11" s="126" t="s">
        <v>25</v>
      </c>
      <c r="AB11" s="126" t="s">
        <v>25</v>
      </c>
      <c r="AC11" s="126" t="s">
        <v>25</v>
      </c>
      <c r="AD11" s="126" t="s">
        <v>25</v>
      </c>
      <c r="AE11" s="126" t="s">
        <v>25</v>
      </c>
    </row>
    <row r="12" spans="1:31">
      <c r="A12" s="124"/>
      <c r="B12" s="329" t="s">
        <v>10</v>
      </c>
      <c r="C12" s="538"/>
      <c r="D12" s="583">
        <v>73.3333333333333</v>
      </c>
      <c r="E12" s="583">
        <v>73.79296875</v>
      </c>
      <c r="F12" s="583">
        <v>74.404669260700388</v>
      </c>
      <c r="G12" s="583">
        <v>74.465116279069775</v>
      </c>
      <c r="H12" s="583">
        <v>75.589958158995827</v>
      </c>
      <c r="I12" s="583">
        <v>74.964157706093232</v>
      </c>
      <c r="J12" s="583">
        <v>73.075630252100837</v>
      </c>
      <c r="K12" s="583">
        <v>74.791164658634543</v>
      </c>
      <c r="L12" s="583">
        <v>74.865671641791067</v>
      </c>
      <c r="M12" s="583">
        <v>72.111111111111114</v>
      </c>
      <c r="N12" s="583">
        <v>73.535714285714263</v>
      </c>
      <c r="O12" s="583">
        <v>73.406130268199249</v>
      </c>
      <c r="P12" s="583">
        <v>74.635687732342006</v>
      </c>
      <c r="Q12" s="584">
        <v>72.918644067796606</v>
      </c>
      <c r="R12" s="583">
        <v>68.626373626373635</v>
      </c>
      <c r="S12" s="583">
        <v>68.927374301675968</v>
      </c>
      <c r="T12" s="583">
        <v>67.771604938271622</v>
      </c>
      <c r="U12" s="583">
        <v>67.554347826086911</v>
      </c>
      <c r="V12" s="583">
        <v>67.809160305343525</v>
      </c>
      <c r="W12" s="583">
        <v>66.451612903225751</v>
      </c>
      <c r="X12" s="583">
        <v>65.5374149659864</v>
      </c>
      <c r="Y12" s="583">
        <v>67.041095890410958</v>
      </c>
      <c r="Z12" s="583">
        <v>65.98648648648647</v>
      </c>
      <c r="AA12" s="583">
        <v>65.140845070422543</v>
      </c>
      <c r="AB12" s="583">
        <v>64.921874999999957</v>
      </c>
      <c r="AC12" s="583">
        <v>65.462025316455666</v>
      </c>
      <c r="AD12" s="583">
        <v>65.926666666666691</v>
      </c>
      <c r="AE12" s="583">
        <v>64.629213483146103</v>
      </c>
    </row>
    <row r="13" spans="1:31">
      <c r="A13" s="124"/>
      <c r="B13" s="484" t="s">
        <v>6</v>
      </c>
      <c r="C13" s="542"/>
      <c r="D13" s="585">
        <v>98.431372549019613</v>
      </c>
      <c r="E13" s="585">
        <v>98.046875</v>
      </c>
      <c r="F13" s="585">
        <v>96.108949416342412</v>
      </c>
      <c r="G13" s="585">
        <v>96.34551495016612</v>
      </c>
      <c r="H13" s="585">
        <v>97.071129707112974</v>
      </c>
      <c r="I13" s="585">
        <v>97.132616487455195</v>
      </c>
      <c r="J13" s="585">
        <v>94.957983193277315</v>
      </c>
      <c r="K13" s="126">
        <v>94.377510040160644</v>
      </c>
      <c r="L13" s="585">
        <v>95.522388059701498</v>
      </c>
      <c r="M13" s="585">
        <v>92.592592592592595</v>
      </c>
      <c r="N13" s="585">
        <v>96.428571428571431</v>
      </c>
      <c r="O13" s="585">
        <v>95.019157088122611</v>
      </c>
      <c r="P13" s="585">
        <v>96.6542750929368</v>
      </c>
      <c r="Q13" s="586">
        <v>95.254237288135585</v>
      </c>
      <c r="R13" s="585">
        <v>97.802197802197796</v>
      </c>
      <c r="S13" s="585">
        <v>97.206703910614522</v>
      </c>
      <c r="T13" s="585">
        <v>93.827160493827165</v>
      </c>
      <c r="U13" s="585">
        <v>95.108695652173907</v>
      </c>
      <c r="V13" s="585">
        <v>97.709923664122144</v>
      </c>
      <c r="W13" s="585">
        <v>94.838709677419359</v>
      </c>
      <c r="X13" s="585">
        <v>93.877551020408163</v>
      </c>
      <c r="Y13" s="585">
        <v>92.465753424657535</v>
      </c>
      <c r="Z13" s="574">
        <v>94.594594594594597</v>
      </c>
      <c r="AA13" s="574">
        <v>92.957746478873233</v>
      </c>
      <c r="AB13" s="574">
        <v>93.75</v>
      </c>
      <c r="AC13" s="574">
        <v>93.670886075949369</v>
      </c>
      <c r="AD13" s="574">
        <v>96.666666666666671</v>
      </c>
      <c r="AE13" s="574">
        <v>94.382022471910105</v>
      </c>
    </row>
    <row r="14" spans="1:31">
      <c r="A14" s="124"/>
      <c r="B14" s="121" t="s">
        <v>1</v>
      </c>
      <c r="C14" s="124"/>
      <c r="D14" s="126">
        <v>12.517647058823526</v>
      </c>
      <c r="E14" s="126">
        <v>11.5390625</v>
      </c>
      <c r="F14" s="126">
        <v>10.599221789883281</v>
      </c>
      <c r="G14" s="126">
        <v>8.8438538205980102</v>
      </c>
      <c r="H14" s="126">
        <v>10.100418410041843</v>
      </c>
      <c r="I14" s="126">
        <v>10.318996415770606</v>
      </c>
      <c r="J14" s="126">
        <v>9.2184873949579824</v>
      </c>
      <c r="K14" s="126">
        <v>10.204819277108435</v>
      </c>
      <c r="L14" s="126">
        <v>11.223880597014924</v>
      </c>
      <c r="M14" s="126">
        <v>11.694444444444445</v>
      </c>
      <c r="N14" s="126">
        <v>9.8749999999999947</v>
      </c>
      <c r="O14" s="126">
        <v>9.5057471264367752</v>
      </c>
      <c r="P14" s="126">
        <v>9.1561338289962837</v>
      </c>
      <c r="Q14" s="580">
        <v>8.562711864406781</v>
      </c>
      <c r="R14" s="126">
        <v>11.895604395604391</v>
      </c>
      <c r="S14" s="126">
        <v>11.726256983240219</v>
      </c>
      <c r="T14" s="126">
        <v>9.3703703703703685</v>
      </c>
      <c r="U14" s="126">
        <v>8.9130434782608674</v>
      </c>
      <c r="V14" s="126">
        <v>11.328244274809162</v>
      </c>
      <c r="W14" s="126">
        <v>10.058064516129038</v>
      </c>
      <c r="X14" s="126">
        <v>9.2653061224489797</v>
      </c>
      <c r="Y14" s="126">
        <v>10.86986301369863</v>
      </c>
      <c r="Z14" s="581">
        <v>11.594594594594598</v>
      </c>
      <c r="AA14" s="581">
        <v>11.591549295774646</v>
      </c>
      <c r="AB14" s="581">
        <v>10.1875</v>
      </c>
      <c r="AC14" s="581">
        <v>9.9430379746835413</v>
      </c>
      <c r="AD14" s="581">
        <v>9.6066666666666656</v>
      </c>
      <c r="AE14" s="581">
        <v>9.0056179775280896</v>
      </c>
    </row>
    <row r="15" spans="1:31">
      <c r="A15" s="124"/>
      <c r="B15" s="121" t="s">
        <v>94</v>
      </c>
      <c r="C15" s="122"/>
      <c r="D15" s="126"/>
      <c r="E15" s="126"/>
      <c r="F15" s="126"/>
      <c r="G15" s="126"/>
      <c r="H15" s="126"/>
      <c r="I15" s="126"/>
      <c r="J15" s="126"/>
      <c r="K15" s="126"/>
      <c r="L15" s="126"/>
      <c r="M15" s="126"/>
      <c r="N15" s="126"/>
      <c r="O15" s="126"/>
      <c r="P15" s="126"/>
      <c r="Q15" s="580"/>
      <c r="R15" s="126"/>
      <c r="S15" s="126"/>
      <c r="T15" s="126"/>
      <c r="U15" s="126"/>
      <c r="V15" s="126"/>
      <c r="W15" s="126"/>
      <c r="X15" s="126"/>
      <c r="Y15" s="126"/>
      <c r="Z15" s="126"/>
      <c r="AA15" s="126"/>
    </row>
    <row r="16" spans="1:31">
      <c r="A16" s="124"/>
      <c r="B16" s="123" t="s">
        <v>85</v>
      </c>
      <c r="C16" s="122"/>
      <c r="D16" s="126" t="s">
        <v>25</v>
      </c>
      <c r="E16" s="126" t="s">
        <v>25</v>
      </c>
      <c r="F16" s="126" t="s">
        <v>25</v>
      </c>
      <c r="G16" s="126" t="s">
        <v>25</v>
      </c>
      <c r="H16" s="126" t="s">
        <v>25</v>
      </c>
      <c r="I16" s="126" t="s">
        <v>25</v>
      </c>
      <c r="J16" s="126" t="s">
        <v>25</v>
      </c>
      <c r="K16" s="126" t="s">
        <v>25</v>
      </c>
      <c r="L16" s="126" t="s">
        <v>25</v>
      </c>
      <c r="M16" s="126" t="s">
        <v>25</v>
      </c>
      <c r="N16" s="126">
        <v>33.333333333333336</v>
      </c>
      <c r="O16" s="126">
        <v>69.230769230769226</v>
      </c>
      <c r="P16" s="126">
        <v>54.054054054054056</v>
      </c>
      <c r="Q16" s="580">
        <v>63.46153846153846</v>
      </c>
      <c r="R16" s="126" t="s">
        <v>25</v>
      </c>
      <c r="S16" s="126" t="s">
        <v>25</v>
      </c>
      <c r="T16" s="126" t="s">
        <v>25</v>
      </c>
      <c r="U16" s="126" t="s">
        <v>25</v>
      </c>
      <c r="V16" s="126" t="s">
        <v>25</v>
      </c>
      <c r="W16" s="126" t="s">
        <v>25</v>
      </c>
      <c r="X16" s="126" t="s">
        <v>25</v>
      </c>
      <c r="Y16" s="126" t="s">
        <v>25</v>
      </c>
      <c r="Z16" s="126" t="s">
        <v>25</v>
      </c>
      <c r="AA16" s="126" t="s">
        <v>25</v>
      </c>
      <c r="AB16" s="581">
        <v>33.333333333333336</v>
      </c>
      <c r="AC16" s="581">
        <v>76.470588235294116</v>
      </c>
      <c r="AD16" s="581">
        <v>54.54545454545454</v>
      </c>
      <c r="AE16" s="581">
        <v>61.53846153846154</v>
      </c>
    </row>
    <row r="17" spans="1:31">
      <c r="A17" s="124"/>
      <c r="B17" s="123" t="s">
        <v>86</v>
      </c>
      <c r="C17" s="122"/>
      <c r="D17" s="126" t="s">
        <v>25</v>
      </c>
      <c r="E17" s="126" t="s">
        <v>25</v>
      </c>
      <c r="F17" s="126" t="s">
        <v>25</v>
      </c>
      <c r="G17" s="126" t="s">
        <v>25</v>
      </c>
      <c r="H17" s="126" t="s">
        <v>25</v>
      </c>
      <c r="I17" s="126" t="s">
        <v>25</v>
      </c>
      <c r="J17" s="126" t="s">
        <v>25</v>
      </c>
      <c r="K17" s="126" t="s">
        <v>25</v>
      </c>
      <c r="L17" s="126" t="s">
        <v>25</v>
      </c>
      <c r="M17" s="126" t="s">
        <v>25</v>
      </c>
      <c r="N17" s="126">
        <v>66.666666666666671</v>
      </c>
      <c r="O17" s="126">
        <v>15.384615384615385</v>
      </c>
      <c r="P17" s="126">
        <v>21.621621621621621</v>
      </c>
      <c r="Q17" s="580">
        <v>26.923076923076923</v>
      </c>
      <c r="R17" s="126" t="s">
        <v>25</v>
      </c>
      <c r="S17" s="126" t="s">
        <v>25</v>
      </c>
      <c r="T17" s="126" t="s">
        <v>25</v>
      </c>
      <c r="U17" s="126" t="s">
        <v>25</v>
      </c>
      <c r="V17" s="126" t="s">
        <v>25</v>
      </c>
      <c r="W17" s="126" t="s">
        <v>25</v>
      </c>
      <c r="X17" s="126" t="s">
        <v>25</v>
      </c>
      <c r="Y17" s="126" t="s">
        <v>25</v>
      </c>
      <c r="Z17" s="126" t="s">
        <v>25</v>
      </c>
      <c r="AA17" s="126" t="s">
        <v>25</v>
      </c>
      <c r="AB17" s="581">
        <v>66.666666666666671</v>
      </c>
      <c r="AC17" s="581">
        <v>5.8823529411764701</v>
      </c>
      <c r="AD17" s="581">
        <v>22.727272727272727</v>
      </c>
      <c r="AE17" s="581">
        <v>28.205128205128204</v>
      </c>
    </row>
    <row r="18" spans="1:31">
      <c r="A18" s="124"/>
      <c r="B18" s="123" t="s">
        <v>87</v>
      </c>
      <c r="C18" s="122"/>
      <c r="D18" s="126" t="s">
        <v>25</v>
      </c>
      <c r="E18" s="126" t="s">
        <v>25</v>
      </c>
      <c r="F18" s="126" t="s">
        <v>25</v>
      </c>
      <c r="G18" s="126" t="s">
        <v>25</v>
      </c>
      <c r="H18" s="126" t="s">
        <v>25</v>
      </c>
      <c r="I18" s="126" t="s">
        <v>25</v>
      </c>
      <c r="J18" s="126" t="s">
        <v>25</v>
      </c>
      <c r="K18" s="126" t="s">
        <v>25</v>
      </c>
      <c r="L18" s="126" t="s">
        <v>25</v>
      </c>
      <c r="M18" s="126" t="s">
        <v>25</v>
      </c>
      <c r="N18" s="126">
        <v>0</v>
      </c>
      <c r="O18" s="126">
        <v>15.384615384615385</v>
      </c>
      <c r="P18" s="126">
        <v>24.324324324324326</v>
      </c>
      <c r="Q18" s="580">
        <v>9.6153846153846168</v>
      </c>
      <c r="R18" s="126" t="s">
        <v>25</v>
      </c>
      <c r="S18" s="126" t="s">
        <v>25</v>
      </c>
      <c r="T18" s="126" t="s">
        <v>25</v>
      </c>
      <c r="U18" s="126" t="s">
        <v>25</v>
      </c>
      <c r="V18" s="126" t="s">
        <v>25</v>
      </c>
      <c r="W18" s="126" t="s">
        <v>25</v>
      </c>
      <c r="X18" s="126" t="s">
        <v>25</v>
      </c>
      <c r="Y18" s="126" t="s">
        <v>25</v>
      </c>
      <c r="Z18" s="126" t="s">
        <v>25</v>
      </c>
      <c r="AA18" s="126" t="s">
        <v>25</v>
      </c>
      <c r="AB18" s="581">
        <v>0</v>
      </c>
      <c r="AC18" s="581">
        <v>17.647058823529413</v>
      </c>
      <c r="AD18" s="581">
        <v>22.727272727272727</v>
      </c>
      <c r="AE18" s="581">
        <v>10.256410256410255</v>
      </c>
    </row>
    <row r="19" spans="1:31">
      <c r="A19" s="124"/>
      <c r="B19" s="123" t="s">
        <v>92</v>
      </c>
      <c r="C19" s="122"/>
      <c r="D19" s="126" t="s">
        <v>25</v>
      </c>
      <c r="E19" s="126" t="s">
        <v>25</v>
      </c>
      <c r="F19" s="126" t="s">
        <v>25</v>
      </c>
      <c r="G19" s="126" t="s">
        <v>25</v>
      </c>
      <c r="H19" s="126" t="s">
        <v>25</v>
      </c>
      <c r="I19" s="126" t="s">
        <v>25</v>
      </c>
      <c r="J19" s="126" t="s">
        <v>25</v>
      </c>
      <c r="K19" s="126" t="s">
        <v>25</v>
      </c>
      <c r="L19" s="126" t="s">
        <v>25</v>
      </c>
      <c r="M19" s="126" t="s">
        <v>25</v>
      </c>
      <c r="N19" s="126">
        <v>2.6785714285714284</v>
      </c>
      <c r="O19" s="126">
        <v>9.9616858237547774</v>
      </c>
      <c r="P19" s="126">
        <v>13.754646840148695</v>
      </c>
      <c r="Q19" s="580">
        <v>17.627118644067792</v>
      </c>
      <c r="R19" s="126" t="s">
        <v>25</v>
      </c>
      <c r="S19" s="126" t="s">
        <v>25</v>
      </c>
      <c r="T19" s="126" t="s">
        <v>25</v>
      </c>
      <c r="U19" s="126" t="s">
        <v>25</v>
      </c>
      <c r="V19" s="126" t="s">
        <v>25</v>
      </c>
      <c r="W19" s="126" t="s">
        <v>25</v>
      </c>
      <c r="X19" s="126" t="s">
        <v>25</v>
      </c>
      <c r="Y19" s="126" t="s">
        <v>25</v>
      </c>
      <c r="Z19" s="126" t="s">
        <v>25</v>
      </c>
      <c r="AA19" s="126" t="s">
        <v>25</v>
      </c>
      <c r="AB19" s="581">
        <v>4.6875</v>
      </c>
      <c r="AC19" s="581">
        <v>10.759493670886073</v>
      </c>
      <c r="AD19" s="581">
        <v>14.666666666666657</v>
      </c>
      <c r="AE19" s="581">
        <v>21.910112359550567</v>
      </c>
    </row>
    <row r="20" spans="1:31">
      <c r="A20" s="124"/>
      <c r="B20" s="121" t="s">
        <v>73</v>
      </c>
      <c r="C20" s="124"/>
      <c r="D20" s="126">
        <v>7.0588235294117645</v>
      </c>
      <c r="E20" s="126">
        <v>5.859375</v>
      </c>
      <c r="F20" s="126">
        <v>9.7276264591439681</v>
      </c>
      <c r="G20" s="126">
        <v>6.3122923588039868</v>
      </c>
      <c r="H20" s="126">
        <v>7.531380753138075</v>
      </c>
      <c r="I20" s="126">
        <v>7.5268817204301079</v>
      </c>
      <c r="J20" s="126">
        <v>6.3025210084033612</v>
      </c>
      <c r="K20" s="126">
        <v>3.2128514056224899</v>
      </c>
      <c r="L20" s="126">
        <v>5.9701492537313436</v>
      </c>
      <c r="M20" s="126">
        <v>4.6296296296296298</v>
      </c>
      <c r="N20" s="126">
        <v>6.25</v>
      </c>
      <c r="O20" s="126">
        <v>6.8965517241379306</v>
      </c>
      <c r="P20" s="126">
        <v>8.1784386617100377</v>
      </c>
      <c r="Q20" s="580">
        <v>7.1186440677966107</v>
      </c>
      <c r="R20" s="126">
        <v>7.1428571428571432</v>
      </c>
      <c r="S20" s="126">
        <v>3.3519553072625698</v>
      </c>
      <c r="T20" s="126">
        <v>3.0864197530864197</v>
      </c>
      <c r="U20" s="126">
        <v>2.1739130434782608</v>
      </c>
      <c r="V20" s="126">
        <v>2.2900763358778624</v>
      </c>
      <c r="W20" s="126">
        <v>3.870967741935484</v>
      </c>
      <c r="X20" s="126">
        <v>2.0408163265306123</v>
      </c>
      <c r="Y20" s="126">
        <v>0</v>
      </c>
      <c r="Z20" s="581">
        <v>1.3513513513513513</v>
      </c>
      <c r="AA20" s="581">
        <v>1.408450704225352</v>
      </c>
      <c r="AB20" s="581">
        <v>4.6875</v>
      </c>
      <c r="AC20" s="581">
        <v>3.1645569620253164</v>
      </c>
      <c r="AD20" s="581">
        <v>2.666666666666667</v>
      </c>
      <c r="AE20" s="581">
        <v>2.8089887640449436</v>
      </c>
    </row>
    <row r="21" spans="1:31">
      <c r="A21" s="124"/>
      <c r="B21" s="329" t="s">
        <v>74</v>
      </c>
      <c r="C21" s="538"/>
      <c r="D21" s="583">
        <v>6.666666666666667</v>
      </c>
      <c r="E21" s="583">
        <v>5.859375</v>
      </c>
      <c r="F21" s="583">
        <v>8.5603112840466924</v>
      </c>
      <c r="G21" s="583">
        <v>6.3122923588039868</v>
      </c>
      <c r="H21" s="126">
        <v>7.1129707112970708</v>
      </c>
      <c r="I21" s="126">
        <v>7.1684587813620073</v>
      </c>
      <c r="J21" s="126">
        <v>6.3025210084033612</v>
      </c>
      <c r="K21" s="583">
        <v>3.2128514056224899</v>
      </c>
      <c r="L21" s="126">
        <v>4.4776119402985071</v>
      </c>
      <c r="M21" s="126">
        <v>3.7037037037037037</v>
      </c>
      <c r="N21" s="126">
        <v>6.25</v>
      </c>
      <c r="O21" s="126">
        <v>6.5134099616858236</v>
      </c>
      <c r="P21" s="126">
        <v>7.0631970260223049</v>
      </c>
      <c r="Q21" s="580">
        <v>6.4406779661016946</v>
      </c>
      <c r="R21" s="126">
        <v>6.5934065934065931</v>
      </c>
      <c r="S21" s="126">
        <v>3.3519553072625698</v>
      </c>
      <c r="T21" s="126">
        <v>3.0864197530864197</v>
      </c>
      <c r="U21" s="126">
        <v>2.1739130434782608</v>
      </c>
      <c r="V21" s="126">
        <v>2.2900763358778624</v>
      </c>
      <c r="W21" s="126">
        <v>3.870967741935484</v>
      </c>
      <c r="X21" s="126">
        <v>2.0408163265306123</v>
      </c>
      <c r="Y21" s="126">
        <v>0</v>
      </c>
      <c r="Z21" s="583">
        <v>0</v>
      </c>
      <c r="AA21" s="583">
        <v>0</v>
      </c>
      <c r="AB21" s="583">
        <v>4.6875</v>
      </c>
      <c r="AC21" s="583">
        <v>3.1645569620253164</v>
      </c>
      <c r="AD21" s="583">
        <v>2</v>
      </c>
      <c r="AE21" s="583">
        <v>2.2471910112359552</v>
      </c>
    </row>
    <row r="22" spans="1:31">
      <c r="A22" s="124"/>
      <c r="B22" s="484" t="s">
        <v>24</v>
      </c>
      <c r="C22" s="542"/>
      <c r="D22" s="585">
        <v>91.764705882352942</v>
      </c>
      <c r="E22" s="585">
        <v>93.75</v>
      </c>
      <c r="F22" s="585">
        <v>92.996108949416339</v>
      </c>
      <c r="G22" s="585">
        <v>91.029900332225907</v>
      </c>
      <c r="H22" s="585">
        <v>92.05020920502092</v>
      </c>
      <c r="I22" s="585">
        <v>90.681003584229387</v>
      </c>
      <c r="J22" s="585">
        <v>88.235294117647058</v>
      </c>
      <c r="K22" s="126">
        <v>89.156626506024097</v>
      </c>
      <c r="L22" s="585">
        <v>14.17910447761194</v>
      </c>
      <c r="M22" s="585">
        <v>12.962962962962964</v>
      </c>
      <c r="N22" s="585">
        <v>10.714285714285714</v>
      </c>
      <c r="O22" s="585">
        <v>15.708812260536398</v>
      </c>
      <c r="P22" s="585">
        <v>16.728624535315987</v>
      </c>
      <c r="Q22" s="586">
        <v>15.254237288135593</v>
      </c>
      <c r="R22" s="585">
        <v>89.010989010989007</v>
      </c>
      <c r="S22" s="585">
        <v>92.737430167597765</v>
      </c>
      <c r="T22" s="585">
        <v>90.740740740740748</v>
      </c>
      <c r="U22" s="585">
        <v>89.130434782608702</v>
      </c>
      <c r="V22" s="585">
        <v>89.312977099236647</v>
      </c>
      <c r="W22" s="585">
        <v>87.741935483870961</v>
      </c>
      <c r="X22" s="585">
        <v>84.353741496598644</v>
      </c>
      <c r="Y22" s="585">
        <v>84.246575342465746</v>
      </c>
      <c r="Z22" s="581">
        <v>20.27027027027027</v>
      </c>
      <c r="AA22" s="581">
        <v>14.084507042253522</v>
      </c>
      <c r="AB22" s="581">
        <v>14.0625</v>
      </c>
      <c r="AC22" s="581">
        <v>20.88607594936709</v>
      </c>
      <c r="AD22" s="581">
        <v>18.666666666666668</v>
      </c>
      <c r="AE22" s="581">
        <v>19.101123595505616</v>
      </c>
    </row>
    <row r="23" spans="1:31">
      <c r="A23" s="124"/>
      <c r="B23" s="121" t="s">
        <v>7</v>
      </c>
      <c r="C23" s="124"/>
      <c r="D23" s="126">
        <v>63.921568627450981</v>
      </c>
      <c r="E23" s="126">
        <v>64.453125</v>
      </c>
      <c r="F23" s="126">
        <v>60.311284046692606</v>
      </c>
      <c r="G23" s="126">
        <v>51.82724252491694</v>
      </c>
      <c r="H23" s="126">
        <v>53.556485355648533</v>
      </c>
      <c r="I23" s="126">
        <v>63.082437275985662</v>
      </c>
      <c r="J23" s="126">
        <v>64.705882352941174</v>
      </c>
      <c r="K23" s="126">
        <v>65.863453815261039</v>
      </c>
      <c r="L23" s="126">
        <v>0.74626865671641796</v>
      </c>
      <c r="M23" s="126">
        <v>0</v>
      </c>
      <c r="N23" s="126">
        <v>0.8928571428571429</v>
      </c>
      <c r="O23" s="126">
        <v>0.38314176245210724</v>
      </c>
      <c r="P23" s="126">
        <v>0.37174721189591076</v>
      </c>
      <c r="Q23" s="580">
        <v>1.3559322033898304</v>
      </c>
      <c r="R23" s="126">
        <v>73.07692307692308</v>
      </c>
      <c r="S23" s="126">
        <v>70.949720670391059</v>
      </c>
      <c r="T23" s="126">
        <v>69.753086419753089</v>
      </c>
      <c r="U23" s="126">
        <v>63.586956521739133</v>
      </c>
      <c r="V23" s="126">
        <v>70.992366412213741</v>
      </c>
      <c r="W23" s="126">
        <v>73.548387096774192</v>
      </c>
      <c r="X23" s="126">
        <v>72.10884353741497</v>
      </c>
      <c r="Y23" s="126">
        <v>71.917808219178085</v>
      </c>
      <c r="Z23" s="581">
        <v>1.3513513513513513</v>
      </c>
      <c r="AA23" s="581">
        <v>0</v>
      </c>
      <c r="AB23" s="581">
        <v>1.5625</v>
      </c>
      <c r="AC23" s="581">
        <v>0.63291139240506333</v>
      </c>
      <c r="AD23" s="581">
        <v>0.66666666666666674</v>
      </c>
      <c r="AE23" s="581">
        <v>1.6853932584269662</v>
      </c>
    </row>
    <row r="24" spans="1:31">
      <c r="A24" s="124"/>
      <c r="B24" s="121" t="s">
        <v>8</v>
      </c>
      <c r="C24" s="124"/>
      <c r="D24" s="126">
        <v>7.0588235294117645</v>
      </c>
      <c r="E24" s="126">
        <v>17.96875</v>
      </c>
      <c r="F24" s="126">
        <v>19.844357976653697</v>
      </c>
      <c r="G24" s="126">
        <v>19.933554817275748</v>
      </c>
      <c r="H24" s="126">
        <v>13.807531380753138</v>
      </c>
      <c r="I24" s="126">
        <v>11.111111111111111</v>
      </c>
      <c r="J24" s="126">
        <v>10.92436974789916</v>
      </c>
      <c r="K24" s="126">
        <v>12.85140562248996</v>
      </c>
      <c r="L24" s="126">
        <v>5.2238805970149258</v>
      </c>
      <c r="M24" s="126">
        <v>3.7037037037037037</v>
      </c>
      <c r="N24" s="126">
        <v>3.5714285714285716</v>
      </c>
      <c r="O24" s="126">
        <v>4.5977011494252871</v>
      </c>
      <c r="P24" s="126">
        <v>3.3457249070631967</v>
      </c>
      <c r="Q24" s="580">
        <v>7.796610169491526</v>
      </c>
      <c r="R24" s="126">
        <v>9.8901098901098905</v>
      </c>
      <c r="S24" s="126">
        <v>21.787709497206706</v>
      </c>
      <c r="T24" s="126">
        <v>28.395061728395063</v>
      </c>
      <c r="U24" s="126">
        <v>28.260869565217391</v>
      </c>
      <c r="V24" s="126">
        <v>19.083969465648856</v>
      </c>
      <c r="W24" s="126">
        <v>15.483870967741936</v>
      </c>
      <c r="X24" s="126">
        <v>12.244897959183673</v>
      </c>
      <c r="Y24" s="126">
        <v>16.438356164383563</v>
      </c>
      <c r="Z24" s="581">
        <v>9.4594594594594597</v>
      </c>
      <c r="AA24" s="581">
        <v>2.816901408450704</v>
      </c>
      <c r="AB24" s="581">
        <v>6.25</v>
      </c>
      <c r="AC24" s="581">
        <v>6.962025316455696</v>
      </c>
      <c r="AD24" s="581">
        <v>3.3333333333333335</v>
      </c>
      <c r="AE24" s="581">
        <v>8.9887640449438209</v>
      </c>
    </row>
    <row r="25" spans="1:31">
      <c r="A25" s="124"/>
      <c r="B25" s="329" t="s">
        <v>9</v>
      </c>
      <c r="C25" s="538"/>
      <c r="D25" s="583">
        <v>29.803921568627452</v>
      </c>
      <c r="E25" s="583">
        <v>60.9375</v>
      </c>
      <c r="F25" s="583">
        <v>65.369649805447466</v>
      </c>
      <c r="G25" s="583">
        <v>59.46843853820598</v>
      </c>
      <c r="H25" s="583">
        <v>64.43514644351464</v>
      </c>
      <c r="I25" s="583">
        <v>65.232974910394262</v>
      </c>
      <c r="J25" s="583">
        <v>65.966386554621849</v>
      </c>
      <c r="K25" s="583">
        <v>69.07630522088354</v>
      </c>
      <c r="L25" s="583">
        <v>1.2448132780082988</v>
      </c>
      <c r="M25" s="583">
        <v>1.3215859030837005</v>
      </c>
      <c r="N25" s="583">
        <v>1.7777777777777777</v>
      </c>
      <c r="O25" s="583">
        <v>0.38314176245210724</v>
      </c>
      <c r="P25" s="583">
        <v>0.37174721189591076</v>
      </c>
      <c r="Q25" s="584">
        <v>0.33898305084745761</v>
      </c>
      <c r="R25" s="583">
        <v>27.472527472527471</v>
      </c>
      <c r="S25" s="583">
        <v>65.92178770949721</v>
      </c>
      <c r="T25" s="583">
        <v>71.604938271604937</v>
      </c>
      <c r="U25" s="583">
        <v>67.391304347826093</v>
      </c>
      <c r="V25" s="583">
        <v>68.702290076335885</v>
      </c>
      <c r="W25" s="583">
        <v>71.612903225806448</v>
      </c>
      <c r="X25" s="583">
        <v>74.829931972789112</v>
      </c>
      <c r="Y25" s="583">
        <v>76.712328767123282</v>
      </c>
      <c r="Z25" s="583">
        <v>2.3076923076923079</v>
      </c>
      <c r="AA25" s="583">
        <v>1.4705882352941175</v>
      </c>
      <c r="AB25" s="583">
        <v>3.125</v>
      </c>
      <c r="AC25" s="583">
        <v>0</v>
      </c>
      <c r="AD25" s="583">
        <v>0.66666666666666674</v>
      </c>
      <c r="AE25" s="583">
        <v>0.5617977528089888</v>
      </c>
    </row>
    <row r="26" spans="1:31">
      <c r="A26" s="124"/>
      <c r="B26" s="484" t="s">
        <v>68</v>
      </c>
      <c r="C26" s="124"/>
      <c r="D26" s="126">
        <v>0</v>
      </c>
      <c r="E26" s="126">
        <v>0.78125</v>
      </c>
      <c r="F26" s="126">
        <v>2.3346303501945527</v>
      </c>
      <c r="G26" s="126">
        <v>3.3222591362126246</v>
      </c>
      <c r="H26" s="126">
        <v>2.510460251046025</v>
      </c>
      <c r="I26" s="126">
        <v>3.5842293906810037</v>
      </c>
      <c r="J26" s="126">
        <v>3.7815126050420167</v>
      </c>
      <c r="K26" s="126">
        <v>5.2208835341365463</v>
      </c>
      <c r="L26" s="126">
        <v>5.2238805970149258</v>
      </c>
      <c r="M26" s="126">
        <v>3.7037037037037037</v>
      </c>
      <c r="N26" s="126">
        <v>2.6785714285714284</v>
      </c>
      <c r="O26" s="126">
        <v>5.3639846743295019</v>
      </c>
      <c r="P26" s="126">
        <v>4.0892193308550189</v>
      </c>
      <c r="Q26" s="580">
        <v>5.7627118644067794</v>
      </c>
      <c r="R26" s="126">
        <v>0</v>
      </c>
      <c r="S26" s="126">
        <v>1.1173184357541899</v>
      </c>
      <c r="T26" s="126">
        <v>2.4691358024691357</v>
      </c>
      <c r="U26" s="126">
        <v>3.8043478260869565</v>
      </c>
      <c r="V26" s="126">
        <v>3.8167938931297711</v>
      </c>
      <c r="W26" s="126">
        <v>3.225806451612903</v>
      </c>
      <c r="X26" s="126">
        <v>4.0816326530612246</v>
      </c>
      <c r="Y26" s="126">
        <v>6.8493150684931505</v>
      </c>
      <c r="Z26" s="581">
        <v>6.756756756756757</v>
      </c>
      <c r="AA26" s="581">
        <v>2.816901408450704</v>
      </c>
      <c r="AB26" s="581">
        <v>3.125</v>
      </c>
      <c r="AC26" s="581">
        <v>6.3291139240506329</v>
      </c>
      <c r="AD26" s="581">
        <v>3.3333333333333335</v>
      </c>
      <c r="AE26" s="581">
        <v>8.4269662921348321</v>
      </c>
    </row>
    <row r="27" spans="1:31">
      <c r="A27" s="124"/>
      <c r="B27" s="110" t="s">
        <v>29</v>
      </c>
      <c r="C27" s="124"/>
      <c r="D27" s="126">
        <v>0</v>
      </c>
      <c r="E27" s="126">
        <v>0</v>
      </c>
      <c r="F27" s="126">
        <v>0</v>
      </c>
      <c r="G27" s="126">
        <v>1.9933554817275747</v>
      </c>
      <c r="H27" s="126">
        <v>1.2552301255230125</v>
      </c>
      <c r="I27" s="126">
        <v>2.150537634408602</v>
      </c>
      <c r="J27" s="126">
        <v>2.5210084033613445</v>
      </c>
      <c r="K27" s="126">
        <v>4.4176706827309236</v>
      </c>
      <c r="L27" s="126">
        <v>5.9701492537313436</v>
      </c>
      <c r="M27" s="126">
        <v>5.5555555555555554</v>
      </c>
      <c r="N27" s="126">
        <v>5.3571428571428568</v>
      </c>
      <c r="O27" s="126">
        <v>5.3639846743295019</v>
      </c>
      <c r="P27" s="126">
        <v>4.0892193308550189</v>
      </c>
      <c r="Q27" s="580">
        <v>1.6949152542372881</v>
      </c>
      <c r="R27" s="126">
        <v>0</v>
      </c>
      <c r="S27" s="126">
        <v>0</v>
      </c>
      <c r="T27" s="126">
        <v>0</v>
      </c>
      <c r="U27" s="126">
        <v>2.1739130434782608</v>
      </c>
      <c r="V27" s="126">
        <v>1.5267175572519085</v>
      </c>
      <c r="W27" s="126">
        <v>3.225806451612903</v>
      </c>
      <c r="X27" s="126">
        <v>2.7210884353741496</v>
      </c>
      <c r="Y27" s="126">
        <v>5.4794520547945202</v>
      </c>
      <c r="Z27" s="581">
        <v>6.756756756756757</v>
      </c>
      <c r="AA27" s="581">
        <v>7.042253521126761</v>
      </c>
      <c r="AB27" s="581">
        <v>9.375</v>
      </c>
      <c r="AC27" s="581">
        <v>8.2278481012658222</v>
      </c>
      <c r="AD27" s="581">
        <v>4</v>
      </c>
      <c r="AE27" s="581">
        <v>2.2471910112359552</v>
      </c>
    </row>
    <row r="28" spans="1:31">
      <c r="A28" s="124"/>
      <c r="B28" s="122" t="s">
        <v>101</v>
      </c>
      <c r="C28" s="538"/>
      <c r="D28" s="583">
        <v>0</v>
      </c>
      <c r="E28" s="583">
        <v>0.78125</v>
      </c>
      <c r="F28" s="583">
        <v>2.3346303501945527</v>
      </c>
      <c r="G28" s="583">
        <v>4.3189368770764123</v>
      </c>
      <c r="H28" s="583">
        <v>2.510460251046025</v>
      </c>
      <c r="I28" s="583">
        <v>4.6594982078853047</v>
      </c>
      <c r="J28" s="583">
        <v>5.46218487394958</v>
      </c>
      <c r="K28" s="583">
        <v>7.2289156626506026</v>
      </c>
      <c r="L28" s="583">
        <v>10.447761194029852</v>
      </c>
      <c r="M28" s="583">
        <v>7.4074074074074074</v>
      </c>
      <c r="N28" s="583">
        <v>7.1428571428571432</v>
      </c>
      <c r="O28" s="583">
        <v>9.5785440613026829</v>
      </c>
      <c r="P28" s="583">
        <v>9.2936802973977688</v>
      </c>
      <c r="Q28" s="584">
        <v>9.8305084745762716</v>
      </c>
      <c r="R28" s="583">
        <v>0</v>
      </c>
      <c r="S28" s="583">
        <v>1.1173184357541899</v>
      </c>
      <c r="T28" s="583">
        <v>2.4691358024691357</v>
      </c>
      <c r="U28" s="583">
        <v>5.4347826086956523</v>
      </c>
      <c r="V28" s="583">
        <v>3.8167938931297711</v>
      </c>
      <c r="W28" s="583">
        <v>4.5161290322580649</v>
      </c>
      <c r="X28" s="583">
        <v>5.4421768707482991</v>
      </c>
      <c r="Y28" s="583">
        <v>9.5890410958904102</v>
      </c>
      <c r="Z28" s="583">
        <v>12.162162162162161</v>
      </c>
      <c r="AA28" s="583">
        <v>8.4507042253521121</v>
      </c>
      <c r="AB28" s="583">
        <v>10.9375</v>
      </c>
      <c r="AC28" s="583">
        <v>12.025316455696203</v>
      </c>
      <c r="AD28" s="583">
        <v>8</v>
      </c>
      <c r="AE28" s="583">
        <v>14.04494382022472</v>
      </c>
    </row>
    <row r="29" spans="1:31">
      <c r="A29" s="124"/>
      <c r="B29" s="543" t="s">
        <v>31</v>
      </c>
      <c r="C29" s="124"/>
      <c r="D29" s="126">
        <v>0</v>
      </c>
      <c r="E29" s="126">
        <v>0</v>
      </c>
      <c r="F29" s="126">
        <v>0</v>
      </c>
      <c r="G29" s="126">
        <v>0</v>
      </c>
      <c r="H29" s="126">
        <v>0</v>
      </c>
      <c r="I29" s="126">
        <v>0</v>
      </c>
      <c r="J29" s="126">
        <v>0</v>
      </c>
      <c r="K29" s="126">
        <v>0</v>
      </c>
      <c r="L29" s="126">
        <v>0</v>
      </c>
      <c r="M29" s="126">
        <v>0</v>
      </c>
      <c r="N29" s="126">
        <v>0</v>
      </c>
      <c r="O29" s="126">
        <v>0.38314176245210724</v>
      </c>
      <c r="P29" s="126">
        <v>0</v>
      </c>
      <c r="Q29" s="580">
        <v>0</v>
      </c>
      <c r="R29" s="126">
        <v>0</v>
      </c>
      <c r="S29" s="126">
        <v>0</v>
      </c>
      <c r="T29" s="126">
        <v>0</v>
      </c>
      <c r="U29" s="126">
        <v>0</v>
      </c>
      <c r="V29" s="126">
        <v>0</v>
      </c>
      <c r="W29" s="126">
        <v>0</v>
      </c>
      <c r="X29" s="126">
        <v>0</v>
      </c>
      <c r="Y29" s="126">
        <v>0</v>
      </c>
      <c r="Z29" s="581">
        <v>0</v>
      </c>
      <c r="AA29" s="581">
        <v>0</v>
      </c>
      <c r="AB29" s="581">
        <v>0</v>
      </c>
      <c r="AC29" s="581">
        <v>0.63291139240506333</v>
      </c>
      <c r="AD29" s="581">
        <v>0</v>
      </c>
      <c r="AE29" s="581">
        <v>0</v>
      </c>
    </row>
    <row r="30" spans="1:31" ht="13.5">
      <c r="A30" s="124"/>
      <c r="B30" s="110" t="s">
        <v>91</v>
      </c>
      <c r="C30" s="124"/>
      <c r="D30" s="126" t="s">
        <v>25</v>
      </c>
      <c r="E30" s="126" t="s">
        <v>25</v>
      </c>
      <c r="F30" s="126" t="s">
        <v>25</v>
      </c>
      <c r="G30" s="126" t="s">
        <v>25</v>
      </c>
      <c r="H30" s="126" t="s">
        <v>25</v>
      </c>
      <c r="I30" s="126" t="s">
        <v>25</v>
      </c>
      <c r="J30" s="126" t="s">
        <v>25</v>
      </c>
      <c r="K30" s="126" t="s">
        <v>25</v>
      </c>
      <c r="L30" s="126">
        <v>0</v>
      </c>
      <c r="M30" s="126">
        <v>2.7777777777777777</v>
      </c>
      <c r="N30" s="126">
        <v>0</v>
      </c>
      <c r="O30" s="126">
        <v>0.38314176245210724</v>
      </c>
      <c r="P30" s="126">
        <v>1.8587360594795539</v>
      </c>
      <c r="Q30" s="580">
        <v>4.7457627118644066</v>
      </c>
      <c r="R30" s="126" t="s">
        <v>25</v>
      </c>
      <c r="S30" s="126" t="s">
        <v>25</v>
      </c>
      <c r="T30" s="126" t="s">
        <v>25</v>
      </c>
      <c r="U30" s="126" t="s">
        <v>25</v>
      </c>
      <c r="V30" s="126" t="s">
        <v>25</v>
      </c>
      <c r="W30" s="126" t="s">
        <v>25</v>
      </c>
      <c r="X30" s="126" t="s">
        <v>25</v>
      </c>
      <c r="Y30" s="126" t="s">
        <v>25</v>
      </c>
      <c r="Z30" s="581">
        <v>0</v>
      </c>
      <c r="AA30" s="581">
        <v>2.816901408450704</v>
      </c>
      <c r="AB30" s="581">
        <v>0</v>
      </c>
      <c r="AC30" s="581">
        <v>0</v>
      </c>
      <c r="AD30" s="581">
        <v>2</v>
      </c>
      <c r="AE30" s="581">
        <v>7.3033707865168536</v>
      </c>
    </row>
    <row r="31" spans="1:31">
      <c r="A31" s="124"/>
      <c r="B31" s="121" t="s">
        <v>4</v>
      </c>
      <c r="C31" s="124"/>
      <c r="D31" s="126">
        <v>0</v>
      </c>
      <c r="E31" s="126">
        <v>0</v>
      </c>
      <c r="F31" s="126">
        <v>0.38910505836575876</v>
      </c>
      <c r="G31" s="126">
        <v>1.6611295681063123</v>
      </c>
      <c r="H31" s="126">
        <v>0.83682008368200833</v>
      </c>
      <c r="I31" s="126">
        <v>1.075268817204301</v>
      </c>
      <c r="J31" s="126">
        <v>0.84033613445378152</v>
      </c>
      <c r="K31" s="126">
        <v>0.40160642570281124</v>
      </c>
      <c r="L31" s="126">
        <v>0.74626865671641796</v>
      </c>
      <c r="M31" s="126">
        <v>1.8518518518518519</v>
      </c>
      <c r="N31" s="126">
        <v>1.7857142857142858</v>
      </c>
      <c r="O31" s="126">
        <v>2.2988505747126435</v>
      </c>
      <c r="P31" s="126">
        <v>2.6022304832713754</v>
      </c>
      <c r="Q31" s="580">
        <v>1.3559322033898304</v>
      </c>
      <c r="R31" s="126">
        <v>0</v>
      </c>
      <c r="S31" s="126">
        <v>0</v>
      </c>
      <c r="T31" s="126">
        <v>0.61728395061728392</v>
      </c>
      <c r="U31" s="126">
        <v>1.6304347826086956</v>
      </c>
      <c r="V31" s="126">
        <v>0.76335877862595425</v>
      </c>
      <c r="W31" s="126">
        <v>1.2903225806451613</v>
      </c>
      <c r="X31" s="126">
        <v>1.3605442176870748</v>
      </c>
      <c r="Y31" s="126">
        <v>0.68493150684931503</v>
      </c>
      <c r="Z31" s="636">
        <v>1.3513513513513513</v>
      </c>
      <c r="AA31" s="636">
        <v>2.816901408450704</v>
      </c>
      <c r="AB31" s="636">
        <v>1.5625</v>
      </c>
      <c r="AC31" s="636">
        <v>3.1645569620253164</v>
      </c>
      <c r="AD31" s="636">
        <v>3.3333333333333335</v>
      </c>
      <c r="AE31" s="636">
        <v>1.6853932584269662</v>
      </c>
    </row>
    <row r="32" spans="1:31">
      <c r="A32" s="124"/>
      <c r="B32" s="528" t="s">
        <v>32</v>
      </c>
      <c r="C32" s="124"/>
      <c r="D32" s="126">
        <v>0</v>
      </c>
      <c r="E32" s="126">
        <v>0.78125</v>
      </c>
      <c r="F32" s="126">
        <v>2.3346303501945527</v>
      </c>
      <c r="G32" s="126">
        <v>4.3189368770764123</v>
      </c>
      <c r="H32" s="126">
        <v>2.9288702928870292</v>
      </c>
      <c r="I32" s="126">
        <v>5.0179211469534053</v>
      </c>
      <c r="J32" s="126">
        <v>5.46218487394958</v>
      </c>
      <c r="K32" s="583">
        <v>7.2289156626506026</v>
      </c>
      <c r="L32" s="126">
        <v>10.447761194029852</v>
      </c>
      <c r="M32" s="126">
        <v>12.037037037037036</v>
      </c>
      <c r="N32" s="126">
        <v>8.0357142857142865</v>
      </c>
      <c r="O32" s="126">
        <v>10.727969348659004</v>
      </c>
      <c r="P32" s="126">
        <v>10.780669144981413</v>
      </c>
      <c r="Q32" s="580">
        <v>10.847457627118644</v>
      </c>
      <c r="R32" s="126">
        <v>0</v>
      </c>
      <c r="S32" s="126">
        <v>1.1173184357541899</v>
      </c>
      <c r="T32" s="126">
        <v>2.4691358024691357</v>
      </c>
      <c r="U32" s="126">
        <v>5.4347826086956523</v>
      </c>
      <c r="V32" s="126">
        <v>4.5801526717557248</v>
      </c>
      <c r="W32" s="126">
        <v>5.161290322580645</v>
      </c>
      <c r="X32" s="126">
        <v>5.4421768707482991</v>
      </c>
      <c r="Y32" s="126">
        <v>9.5890410958904102</v>
      </c>
      <c r="Z32" s="637">
        <v>12.162162162162161</v>
      </c>
      <c r="AA32" s="637">
        <v>14.084507042253522</v>
      </c>
      <c r="AB32" s="637">
        <v>10.9375</v>
      </c>
      <c r="AC32" s="637">
        <v>13.291139240506327</v>
      </c>
      <c r="AD32" s="637">
        <v>10.666666666666668</v>
      </c>
      <c r="AE32" s="637">
        <v>15.168539325842698</v>
      </c>
    </row>
    <row r="33" spans="1:31" ht="13.5">
      <c r="A33" s="124"/>
      <c r="B33" s="484" t="s">
        <v>79</v>
      </c>
      <c r="C33" s="542"/>
      <c r="D33" s="585">
        <v>7.5949367088607591</v>
      </c>
      <c r="E33" s="585">
        <v>9.5435684647302903</v>
      </c>
      <c r="F33" s="585">
        <v>7.7586206896551726</v>
      </c>
      <c r="G33" s="585">
        <v>9.2198581560283692</v>
      </c>
      <c r="H33" s="585">
        <v>8.5972850678733028</v>
      </c>
      <c r="I33" s="585">
        <v>9.3023255813953494</v>
      </c>
      <c r="J33" s="585">
        <v>6.7264573991031389</v>
      </c>
      <c r="K33" s="126">
        <v>8.7136929460580905</v>
      </c>
      <c r="L33" s="585">
        <v>15.671641791044776</v>
      </c>
      <c r="M33" s="585">
        <v>12.037037037037036</v>
      </c>
      <c r="N33" s="585">
        <v>4.4642857142857144</v>
      </c>
      <c r="O33" s="585">
        <v>11.111111111111111</v>
      </c>
      <c r="P33" s="585">
        <v>8.9068825910931171</v>
      </c>
      <c r="Q33" s="586">
        <v>9.4890510948905096</v>
      </c>
      <c r="R33" s="585">
        <v>7.1428571428571432</v>
      </c>
      <c r="S33" s="585">
        <v>8.938547486033519</v>
      </c>
      <c r="T33" s="585">
        <v>5.5555555555555554</v>
      </c>
      <c r="U33" s="585">
        <v>10.869565217391305</v>
      </c>
      <c r="V33" s="585">
        <v>5.46875</v>
      </c>
      <c r="W33" s="585">
        <v>8.724832214765101</v>
      </c>
      <c r="X33" s="585">
        <v>5.5555555555555554</v>
      </c>
      <c r="Y33" s="585">
        <v>8.2191780821917817</v>
      </c>
      <c r="Z33" s="636">
        <v>13.513513513513514</v>
      </c>
      <c r="AA33" s="636">
        <v>9.8591549295774641</v>
      </c>
      <c r="AB33" s="636">
        <v>0</v>
      </c>
      <c r="AC33" s="636">
        <v>11.76470588235294</v>
      </c>
      <c r="AD33" s="636">
        <v>8.9041095890410951</v>
      </c>
      <c r="AE33" s="636">
        <v>9.2485549132947966</v>
      </c>
    </row>
    <row r="34" spans="1:31" ht="13.5">
      <c r="B34" s="329" t="s">
        <v>80</v>
      </c>
      <c r="C34" s="538"/>
      <c r="D34" s="583">
        <v>0.4219409282700422</v>
      </c>
      <c r="E34" s="583">
        <v>1.2448132780082988</v>
      </c>
      <c r="F34" s="583">
        <v>0.43103448275862066</v>
      </c>
      <c r="G34" s="583">
        <v>1.4184397163120568</v>
      </c>
      <c r="H34" s="583">
        <v>0.45248868778280543</v>
      </c>
      <c r="I34" s="583">
        <v>1.1627906976744187</v>
      </c>
      <c r="J34" s="583">
        <v>1.7937219730941705</v>
      </c>
      <c r="K34" s="583">
        <v>1.2448132780082988</v>
      </c>
      <c r="L34" s="583">
        <v>4.4776119402985071</v>
      </c>
      <c r="M34" s="583">
        <v>0</v>
      </c>
      <c r="N34" s="583">
        <v>2.6785714285714284</v>
      </c>
      <c r="O34" s="583">
        <v>0.82304526748971196</v>
      </c>
      <c r="P34" s="583">
        <v>1.214574898785425</v>
      </c>
      <c r="Q34" s="584">
        <v>1.824817518248175</v>
      </c>
      <c r="R34" s="583">
        <v>0.5494505494505495</v>
      </c>
      <c r="S34" s="583">
        <v>1.6759776536312849</v>
      </c>
      <c r="T34" s="583">
        <v>0.61728395061728392</v>
      </c>
      <c r="U34" s="583">
        <v>1.6304347826086956</v>
      </c>
      <c r="V34" s="583">
        <v>0.78125</v>
      </c>
      <c r="W34" s="583">
        <v>2.0134228187919465</v>
      </c>
      <c r="X34" s="583">
        <v>2.0833333333333335</v>
      </c>
      <c r="Y34" s="583">
        <v>1.3698630136986301</v>
      </c>
      <c r="Z34" s="637">
        <v>8.1081081081081088</v>
      </c>
      <c r="AA34" s="637">
        <v>0</v>
      </c>
      <c r="AB34" s="637">
        <v>3.125</v>
      </c>
      <c r="AC34" s="637">
        <v>0.65359477124183007</v>
      </c>
      <c r="AD34" s="637">
        <v>1.3698630136986301</v>
      </c>
      <c r="AE34" s="637">
        <v>1.7341040462427744</v>
      </c>
    </row>
    <row r="35" spans="1:31" ht="13.5">
      <c r="B35" s="329" t="s">
        <v>81</v>
      </c>
      <c r="C35" s="487"/>
      <c r="D35" s="583">
        <v>0.39215686274509803</v>
      </c>
      <c r="E35" s="583">
        <v>2.34375</v>
      </c>
      <c r="F35" s="583">
        <v>3.8910505836575875</v>
      </c>
      <c r="G35" s="583">
        <v>7.6411960132890364</v>
      </c>
      <c r="H35" s="583">
        <v>5.02092050209205</v>
      </c>
      <c r="I35" s="583">
        <v>6.0931899641577063</v>
      </c>
      <c r="J35" s="583">
        <v>7.9831932773109244</v>
      </c>
      <c r="K35" s="583">
        <v>11.244979919678714</v>
      </c>
      <c r="L35" s="583">
        <v>17.164179104477611</v>
      </c>
      <c r="M35" s="583">
        <v>16.666666666666668</v>
      </c>
      <c r="N35" s="583">
        <v>16.071428571428573</v>
      </c>
      <c r="O35" s="583">
        <v>19.157088122605366</v>
      </c>
      <c r="P35" s="583">
        <v>18.587360594795538</v>
      </c>
      <c r="Q35" s="584">
        <v>20.33898305084746</v>
      </c>
      <c r="R35" s="583">
        <v>0.5494505494505495</v>
      </c>
      <c r="S35" s="583">
        <v>2.7932960893854748</v>
      </c>
      <c r="T35" s="583">
        <v>3.7037037037037037</v>
      </c>
      <c r="U35" s="583">
        <v>10.326086956521738</v>
      </c>
      <c r="V35" s="583">
        <v>6.8702290076335881</v>
      </c>
      <c r="W35" s="583">
        <v>7.096774193548387</v>
      </c>
      <c r="X35" s="583">
        <v>8.1632653061224492</v>
      </c>
      <c r="Y35" s="583">
        <v>13.013698630136986</v>
      </c>
      <c r="Z35" s="637">
        <v>21.621621621621621</v>
      </c>
      <c r="AA35" s="637">
        <v>19.718309859154928</v>
      </c>
      <c r="AB35" s="637">
        <v>21.875</v>
      </c>
      <c r="AC35" s="637">
        <v>24.683544303797468</v>
      </c>
      <c r="AD35" s="637">
        <v>21.333333333333336</v>
      </c>
      <c r="AE35" s="637">
        <v>26.966292134831459</v>
      </c>
    </row>
    <row r="36" spans="1:31" ht="62.25" customHeight="1">
      <c r="B36" s="658" t="s">
        <v>95</v>
      </c>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row>
    <row r="37" spans="1:31">
      <c r="B37" s="545"/>
      <c r="C37" s="545"/>
      <c r="D37" s="545"/>
      <c r="E37" s="545"/>
      <c r="F37" s="545"/>
      <c r="G37" s="545"/>
      <c r="H37" s="545"/>
      <c r="I37" s="545"/>
      <c r="J37" s="545"/>
      <c r="K37" s="545"/>
      <c r="L37" s="545"/>
      <c r="M37" s="545"/>
      <c r="N37" s="545"/>
      <c r="O37" s="545"/>
      <c r="P37" s="545"/>
      <c r="Q37" s="545"/>
      <c r="R37" s="545"/>
      <c r="S37" s="545"/>
      <c r="T37" s="545"/>
      <c r="U37" s="545"/>
      <c r="V37" s="545"/>
      <c r="W37" s="545"/>
      <c r="X37" s="566"/>
      <c r="Y37" s="566"/>
      <c r="Z37" s="566"/>
      <c r="AA37" s="566"/>
      <c r="AB37" s="566"/>
    </row>
  </sheetData>
  <mergeCells count="5">
    <mergeCell ref="C4:D4"/>
    <mergeCell ref="B36:AE36"/>
    <mergeCell ref="B2:AE3"/>
    <mergeCell ref="D5:Q5"/>
    <mergeCell ref="R5:AE5"/>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
  <sheetViews>
    <sheetView showGridLines="0" showRowColHeaders="0" zoomScale="84" zoomScaleNormal="84"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25" width="6.5703125" style="125" customWidth="1"/>
    <col min="26"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ht="12.75" customHeight="1">
      <c r="A2" s="124"/>
      <c r="B2" s="654" t="s">
        <v>216</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02">
        <v>2008</v>
      </c>
      <c r="E6" s="502">
        <v>2009</v>
      </c>
      <c r="F6" s="502">
        <v>2010</v>
      </c>
      <c r="G6" s="502">
        <v>2011</v>
      </c>
      <c r="H6" s="502">
        <v>2012</v>
      </c>
      <c r="I6" s="502">
        <v>2013</v>
      </c>
      <c r="J6" s="502">
        <v>2014</v>
      </c>
      <c r="K6" s="502">
        <v>2015</v>
      </c>
      <c r="L6" s="448" t="s">
        <v>88</v>
      </c>
      <c r="M6" s="448" t="s">
        <v>89</v>
      </c>
      <c r="N6" s="448" t="s">
        <v>90</v>
      </c>
      <c r="O6" s="448" t="s">
        <v>104</v>
      </c>
      <c r="P6" s="448" t="s">
        <v>105</v>
      </c>
      <c r="Q6" s="449" t="s">
        <v>106</v>
      </c>
      <c r="R6" s="502">
        <v>2008</v>
      </c>
      <c r="S6" s="502">
        <v>2009</v>
      </c>
      <c r="T6" s="502">
        <v>2010</v>
      </c>
      <c r="U6" s="502">
        <v>2011</v>
      </c>
      <c r="V6" s="502">
        <v>2012</v>
      </c>
      <c r="W6" s="502">
        <v>2013</v>
      </c>
      <c r="X6" s="502">
        <v>2014</v>
      </c>
      <c r="Y6" s="502">
        <v>2015</v>
      </c>
      <c r="Z6" s="448" t="s">
        <v>88</v>
      </c>
      <c r="AA6" s="448" t="s">
        <v>89</v>
      </c>
      <c r="AB6" s="448" t="s">
        <v>90</v>
      </c>
      <c r="AC6" s="448" t="s">
        <v>104</v>
      </c>
      <c r="AD6" s="448" t="s">
        <v>105</v>
      </c>
      <c r="AE6" s="448" t="s">
        <v>106</v>
      </c>
    </row>
    <row r="7" spans="1:31" ht="18">
      <c r="A7" s="124"/>
      <c r="B7" s="484" t="s">
        <v>11</v>
      </c>
      <c r="C7" s="485"/>
      <c r="D7" s="503">
        <v>83</v>
      </c>
      <c r="E7" s="503">
        <v>73</v>
      </c>
      <c r="F7" s="503">
        <v>82</v>
      </c>
      <c r="G7" s="503">
        <v>110</v>
      </c>
      <c r="H7" s="503">
        <v>79</v>
      </c>
      <c r="I7" s="503">
        <v>101</v>
      </c>
      <c r="J7" s="503">
        <v>95</v>
      </c>
      <c r="K7" s="507">
        <v>114</v>
      </c>
      <c r="L7" s="503">
        <v>106</v>
      </c>
      <c r="M7" s="503">
        <v>108</v>
      </c>
      <c r="N7" s="503">
        <v>109</v>
      </c>
      <c r="O7" s="503">
        <v>119</v>
      </c>
      <c r="P7" s="503">
        <v>119</v>
      </c>
      <c r="Q7" s="504">
        <v>133</v>
      </c>
      <c r="R7" s="503">
        <v>56</v>
      </c>
      <c r="S7" s="503">
        <v>46</v>
      </c>
      <c r="T7" s="503">
        <v>48</v>
      </c>
      <c r="U7" s="503">
        <v>69</v>
      </c>
      <c r="V7" s="503">
        <v>57</v>
      </c>
      <c r="W7" s="503">
        <v>66</v>
      </c>
      <c r="X7" s="503">
        <v>55</v>
      </c>
      <c r="Y7" s="503">
        <v>68</v>
      </c>
      <c r="Z7" s="503">
        <v>58</v>
      </c>
      <c r="AA7" s="503">
        <v>62</v>
      </c>
      <c r="AB7" s="503">
        <v>66</v>
      </c>
      <c r="AC7" s="503">
        <v>70</v>
      </c>
      <c r="AD7" s="503">
        <v>78</v>
      </c>
      <c r="AE7" s="503">
        <v>88</v>
      </c>
    </row>
    <row r="8" spans="1:31" ht="12.75" customHeight="1">
      <c r="A8" s="124"/>
      <c r="B8" s="121" t="s">
        <v>72</v>
      </c>
      <c r="C8" s="490"/>
      <c r="D8" s="525">
        <v>1.0266666666666666</v>
      </c>
      <c r="E8" s="525">
        <v>0.97178683385579934</v>
      </c>
      <c r="F8" s="525">
        <v>1.0132013201320131</v>
      </c>
      <c r="G8" s="525">
        <v>0.98606271777003485</v>
      </c>
      <c r="H8" s="525">
        <v>0.94303797468354433</v>
      </c>
      <c r="I8" s="525">
        <v>0.95197740112994356</v>
      </c>
      <c r="J8" s="540">
        <v>0.97674418604651159</v>
      </c>
      <c r="K8" s="539">
        <v>1.0267062314540059</v>
      </c>
      <c r="L8" s="525">
        <v>1.0230263157894737</v>
      </c>
      <c r="M8" s="525">
        <v>0.97169811320754718</v>
      </c>
      <c r="N8" s="525">
        <v>0.97368421052631582</v>
      </c>
      <c r="O8" s="525">
        <v>1.0084745762711864</v>
      </c>
      <c r="P8" s="525">
        <v>1.0084745762711864</v>
      </c>
      <c r="Q8" s="526">
        <v>1.0077519379844961</v>
      </c>
      <c r="R8" s="525">
        <v>1.0349999999999999</v>
      </c>
      <c r="S8" s="525">
        <v>0.94545454545454544</v>
      </c>
      <c r="T8" s="525">
        <v>1</v>
      </c>
      <c r="U8" s="525">
        <v>0.97894736842105268</v>
      </c>
      <c r="V8" s="525">
        <v>0.99056603773584906</v>
      </c>
      <c r="W8" s="525">
        <v>0.98418972332015808</v>
      </c>
      <c r="X8" s="525">
        <v>1.0085836909871244</v>
      </c>
      <c r="Y8" s="525">
        <v>1.0388349514563107</v>
      </c>
      <c r="Z8" s="525">
        <v>1.0432432432432432</v>
      </c>
      <c r="AA8" s="525">
        <v>0.98994974874371855</v>
      </c>
      <c r="AB8" s="525">
        <v>0.98326359832635979</v>
      </c>
      <c r="AC8" s="525">
        <v>1</v>
      </c>
      <c r="AD8" s="525">
        <v>1</v>
      </c>
      <c r="AE8" s="525">
        <v>1.0114942528735633</v>
      </c>
    </row>
    <row r="9" spans="1:31">
      <c r="A9" s="124"/>
      <c r="B9" s="121" t="s">
        <v>67</v>
      </c>
      <c r="C9" s="124"/>
      <c r="D9" s="540">
        <v>1</v>
      </c>
      <c r="E9" s="540">
        <v>1</v>
      </c>
      <c r="F9" s="540">
        <v>1.0487804878048781</v>
      </c>
      <c r="G9" s="540">
        <v>1.0363636363636366</v>
      </c>
      <c r="H9" s="540">
        <v>1.1139240506329113</v>
      </c>
      <c r="I9" s="540">
        <v>1.108910891089109</v>
      </c>
      <c r="J9" s="540">
        <v>1.1789473684210525</v>
      </c>
      <c r="K9" s="539">
        <v>1.2260869565217392</v>
      </c>
      <c r="L9" s="540">
        <v>1.1851851851851851</v>
      </c>
      <c r="M9" s="540">
        <v>1.1864406779661014</v>
      </c>
      <c r="N9" s="539">
        <v>1.2291666666666663</v>
      </c>
      <c r="O9" s="539">
        <v>1.3781512605042017</v>
      </c>
      <c r="P9" s="539">
        <v>1.3277310924369747</v>
      </c>
      <c r="Q9" s="567">
        <v>1.4060150375939851</v>
      </c>
      <c r="R9" s="539">
        <v>1</v>
      </c>
      <c r="S9" s="539">
        <v>1</v>
      </c>
      <c r="T9" s="539">
        <v>1.0833333333333335</v>
      </c>
      <c r="U9" s="539">
        <v>1.0579710144927537</v>
      </c>
      <c r="V9" s="539">
        <v>1.1228070175438596</v>
      </c>
      <c r="W9" s="539">
        <v>1.1515151515151516</v>
      </c>
      <c r="X9" s="540">
        <v>1.2727272727272727</v>
      </c>
      <c r="Y9" s="540">
        <v>1.2318840579710144</v>
      </c>
      <c r="Z9" s="540">
        <v>1.1666666666666667</v>
      </c>
      <c r="AA9" s="540">
        <v>1.2222222222222223</v>
      </c>
      <c r="AB9" s="540">
        <v>1.2812499999999998</v>
      </c>
      <c r="AC9" s="540">
        <v>1.4857142857142858</v>
      </c>
      <c r="AD9" s="540">
        <v>1.4230769230769231</v>
      </c>
      <c r="AE9" s="540">
        <v>1.5340909090909092</v>
      </c>
    </row>
    <row r="10" spans="1:31">
      <c r="A10" s="124"/>
      <c r="B10" s="121" t="s">
        <v>2</v>
      </c>
      <c r="C10" s="124"/>
      <c r="D10" s="120">
        <v>59.036144578313255</v>
      </c>
      <c r="E10" s="120">
        <v>64.38356164383562</v>
      </c>
      <c r="F10" s="120">
        <v>45.121951219512198</v>
      </c>
      <c r="G10" s="120">
        <v>46.363636363636367</v>
      </c>
      <c r="H10" s="120">
        <v>53.164556962025316</v>
      </c>
      <c r="I10" s="120">
        <v>61.386138613861384</v>
      </c>
      <c r="J10" s="120">
        <v>50.526315789473685</v>
      </c>
      <c r="K10" s="120">
        <v>56.521739130434781</v>
      </c>
      <c r="L10" s="120">
        <v>61.111111111111114</v>
      </c>
      <c r="M10" s="120">
        <v>52.542372881355931</v>
      </c>
      <c r="N10" s="120">
        <v>60.416666666666664</v>
      </c>
      <c r="O10" s="120">
        <v>60.504201680672267</v>
      </c>
      <c r="P10" s="120">
        <v>58.82352941176471</v>
      </c>
      <c r="Q10" s="515">
        <v>66.165413533834581</v>
      </c>
      <c r="R10" s="120">
        <v>64.285714285714292</v>
      </c>
      <c r="S10" s="120">
        <v>71.739130434782609</v>
      </c>
      <c r="T10" s="120">
        <v>56.25</v>
      </c>
      <c r="U10" s="120">
        <v>50.724637681159422</v>
      </c>
      <c r="V10" s="120">
        <v>56.140350877192979</v>
      </c>
      <c r="W10" s="120">
        <v>68.181818181818187</v>
      </c>
      <c r="X10" s="120">
        <v>58.18181818181818</v>
      </c>
      <c r="Y10" s="120">
        <v>66.666666666666671</v>
      </c>
      <c r="Z10" s="514">
        <v>87.5</v>
      </c>
      <c r="AA10" s="514">
        <v>66.666666666666671</v>
      </c>
      <c r="AB10" s="514">
        <v>65.625</v>
      </c>
      <c r="AC10" s="514">
        <v>67.142857142857139</v>
      </c>
      <c r="AD10" s="514">
        <v>65.384615384615387</v>
      </c>
      <c r="AE10" s="514">
        <v>75</v>
      </c>
    </row>
    <row r="11" spans="1:31">
      <c r="A11" s="124"/>
      <c r="B11" s="121" t="s">
        <v>5</v>
      </c>
      <c r="C11" s="124"/>
      <c r="D11" s="120">
        <v>67.46987951807229</v>
      </c>
      <c r="E11" s="120">
        <v>63.013698630136986</v>
      </c>
      <c r="F11" s="120">
        <v>58.536585365853661</v>
      </c>
      <c r="G11" s="120">
        <v>62.727272727272727</v>
      </c>
      <c r="H11" s="120">
        <v>72.151898734177209</v>
      </c>
      <c r="I11" s="120">
        <v>65.346534653465341</v>
      </c>
      <c r="J11" s="120">
        <v>57.89473684210526</v>
      </c>
      <c r="K11" s="120">
        <v>60</v>
      </c>
      <c r="L11" s="120">
        <v>44.444444444444443</v>
      </c>
      <c r="M11" s="120">
        <v>61.016949152542374</v>
      </c>
      <c r="N11" s="120">
        <v>66.666666666666671</v>
      </c>
      <c r="O11" s="120">
        <v>58.82352941176471</v>
      </c>
      <c r="P11" s="120">
        <v>65.546218487394952</v>
      </c>
      <c r="Q11" s="515">
        <v>66.165413533834581</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c r="A12" s="124"/>
      <c r="B12" s="329" t="s">
        <v>10</v>
      </c>
      <c r="C12" s="538"/>
      <c r="D12" s="495">
        <v>72.855421686746979</v>
      </c>
      <c r="E12" s="495">
        <v>73.369863013698591</v>
      </c>
      <c r="F12" s="495">
        <v>75.939024390243915</v>
      </c>
      <c r="G12" s="495">
        <v>73.636363636363654</v>
      </c>
      <c r="H12" s="495">
        <v>73.075949367088583</v>
      </c>
      <c r="I12" s="495">
        <v>74.69306930693071</v>
      </c>
      <c r="J12" s="495">
        <v>73.652631578947364</v>
      </c>
      <c r="K12" s="495">
        <v>73.608695652173907</v>
      </c>
      <c r="L12" s="495">
        <v>76.925925925925895</v>
      </c>
      <c r="M12" s="495">
        <v>75.322033898305079</v>
      </c>
      <c r="N12" s="495">
        <v>72.1041666666667</v>
      </c>
      <c r="O12" s="495">
        <v>73.882352941176507</v>
      </c>
      <c r="P12" s="495">
        <v>72</v>
      </c>
      <c r="Q12" s="511">
        <v>72.330827067669148</v>
      </c>
      <c r="R12" s="495">
        <v>66.875</v>
      </c>
      <c r="S12" s="495">
        <v>66</v>
      </c>
      <c r="T12" s="495">
        <v>69.5625</v>
      </c>
      <c r="U12" s="495">
        <v>66.855072463768138</v>
      </c>
      <c r="V12" s="495">
        <v>68.245614035087726</v>
      </c>
      <c r="W12" s="495">
        <v>69.181818181818187</v>
      </c>
      <c r="X12" s="495">
        <v>65.2</v>
      </c>
      <c r="Y12" s="495">
        <v>65.594202898550719</v>
      </c>
      <c r="Z12" s="495">
        <v>66.791666666666671</v>
      </c>
      <c r="AA12" s="495">
        <v>68.166666666666657</v>
      </c>
      <c r="AB12" s="495">
        <v>64.687500000000014</v>
      </c>
      <c r="AC12" s="495">
        <v>66.385714285714286</v>
      </c>
      <c r="AD12" s="495">
        <v>64.269230769230802</v>
      </c>
      <c r="AE12" s="495">
        <v>65.431818181818173</v>
      </c>
    </row>
    <row r="13" spans="1:31">
      <c r="A13" s="124"/>
      <c r="B13" s="484" t="s">
        <v>6</v>
      </c>
      <c r="C13" s="542"/>
      <c r="D13" s="512">
        <v>100</v>
      </c>
      <c r="E13" s="512">
        <v>100</v>
      </c>
      <c r="F13" s="512">
        <v>100</v>
      </c>
      <c r="G13" s="512">
        <v>96.36363636363636</v>
      </c>
      <c r="H13" s="512">
        <v>94.936708860759495</v>
      </c>
      <c r="I13" s="512">
        <v>97.029702970297024</v>
      </c>
      <c r="J13" s="512">
        <v>95.78947368421052</v>
      </c>
      <c r="K13" s="120">
        <v>97.391304347826093</v>
      </c>
      <c r="L13" s="512">
        <v>98.148148148148152</v>
      </c>
      <c r="M13" s="512">
        <v>93.220338983050851</v>
      </c>
      <c r="N13" s="512">
        <v>91.666666666666671</v>
      </c>
      <c r="O13" s="512">
        <v>94.117647058823522</v>
      </c>
      <c r="P13" s="512">
        <v>93.277310924369743</v>
      </c>
      <c r="Q13" s="513">
        <v>88.721804511278194</v>
      </c>
      <c r="R13" s="512">
        <v>100</v>
      </c>
      <c r="S13" s="512">
        <v>100</v>
      </c>
      <c r="T13" s="512">
        <v>100</v>
      </c>
      <c r="U13" s="512">
        <v>94.20289855072464</v>
      </c>
      <c r="V13" s="512">
        <v>92.982456140350877</v>
      </c>
      <c r="W13" s="512">
        <v>95.454545454545453</v>
      </c>
      <c r="X13" s="512">
        <v>96.36363636363636</v>
      </c>
      <c r="Y13" s="512">
        <v>95.652173913043484</v>
      </c>
      <c r="Z13" s="514">
        <v>95.833333333333329</v>
      </c>
      <c r="AA13" s="514">
        <v>88.888888888888886</v>
      </c>
      <c r="AB13" s="514">
        <v>87.5</v>
      </c>
      <c r="AC13" s="514">
        <v>92.857142857142861</v>
      </c>
      <c r="AD13" s="514">
        <v>92.307692307692307</v>
      </c>
      <c r="AE13" s="514">
        <v>84.090909090909093</v>
      </c>
    </row>
    <row r="14" spans="1:31">
      <c r="A14" s="124"/>
      <c r="B14" s="121" t="s">
        <v>1</v>
      </c>
      <c r="C14" s="124"/>
      <c r="D14" s="120">
        <v>7.3253012048192785</v>
      </c>
      <c r="E14" s="120">
        <v>9.164383561643838</v>
      </c>
      <c r="F14" s="120">
        <v>10.817073170731703</v>
      </c>
      <c r="G14" s="120">
        <v>8.4909090909090921</v>
      </c>
      <c r="H14" s="120">
        <v>7.746835443037976</v>
      </c>
      <c r="I14" s="120">
        <v>9.9801980198019784</v>
      </c>
      <c r="J14" s="120">
        <v>10.56842105263158</v>
      </c>
      <c r="K14" s="120">
        <v>8.6</v>
      </c>
      <c r="L14" s="120">
        <v>10.203703703703704</v>
      </c>
      <c r="M14" s="120">
        <v>9.5932203389830502</v>
      </c>
      <c r="N14" s="120">
        <v>9.6666666666666661</v>
      </c>
      <c r="O14" s="120">
        <v>12.378151260504202</v>
      </c>
      <c r="P14" s="120">
        <v>9.7899159663865536</v>
      </c>
      <c r="Q14" s="515">
        <v>10.631578947368428</v>
      </c>
      <c r="R14" s="120">
        <v>6.8928571428571432</v>
      </c>
      <c r="S14" s="120">
        <v>9.391304347826086</v>
      </c>
      <c r="T14" s="120">
        <v>11.854166666666668</v>
      </c>
      <c r="U14" s="120">
        <v>7.7826086956521721</v>
      </c>
      <c r="V14" s="120">
        <v>7.7894736842105265</v>
      </c>
      <c r="W14" s="120">
        <v>11.545454545454549</v>
      </c>
      <c r="X14" s="120">
        <v>12.963636363636363</v>
      </c>
      <c r="Y14" s="120">
        <v>9.4347826086956523</v>
      </c>
      <c r="Z14" s="514">
        <v>10.208333333333334</v>
      </c>
      <c r="AA14" s="514">
        <v>9.5555555555555589</v>
      </c>
      <c r="AB14" s="514">
        <v>9.8437500000000053</v>
      </c>
      <c r="AC14" s="514">
        <v>11.785714285714283</v>
      </c>
      <c r="AD14" s="514">
        <v>9.0769230769230731</v>
      </c>
      <c r="AE14" s="514">
        <v>11.465909090909093</v>
      </c>
    </row>
    <row r="15" spans="1:31">
      <c r="A15" s="124"/>
      <c r="B15" s="121" t="s">
        <v>94</v>
      </c>
      <c r="C15" s="122"/>
      <c r="D15" s="120"/>
      <c r="E15" s="120"/>
      <c r="F15" s="120"/>
      <c r="G15" s="120"/>
      <c r="H15" s="120"/>
      <c r="I15" s="120"/>
      <c r="J15" s="120"/>
      <c r="K15" s="120"/>
      <c r="L15" s="120"/>
      <c r="M15" s="120"/>
      <c r="N15" s="120"/>
      <c r="O15" s="120"/>
      <c r="P15" s="120"/>
      <c r="Q15" s="515"/>
      <c r="R15" s="120"/>
      <c r="S15" s="120"/>
      <c r="T15" s="120"/>
      <c r="U15" s="120"/>
      <c r="V15" s="120"/>
      <c r="W15" s="120"/>
      <c r="X15" s="120"/>
      <c r="Y15" s="120"/>
      <c r="Z15" s="120"/>
      <c r="AA15" s="120"/>
      <c r="AB15" s="514"/>
      <c r="AC15" s="514"/>
      <c r="AD15" s="514"/>
      <c r="AE15" s="514"/>
    </row>
    <row r="16" spans="1:31">
      <c r="A16" s="124"/>
      <c r="B16" s="123" t="s">
        <v>85</v>
      </c>
      <c r="C16" s="122"/>
      <c r="D16" s="120" t="s">
        <v>25</v>
      </c>
      <c r="E16" s="120" t="s">
        <v>25</v>
      </c>
      <c r="F16" s="120" t="s">
        <v>25</v>
      </c>
      <c r="G16" s="120" t="s">
        <v>25</v>
      </c>
      <c r="H16" s="120" t="s">
        <v>25</v>
      </c>
      <c r="I16" s="120" t="s">
        <v>25</v>
      </c>
      <c r="J16" s="120" t="s">
        <v>25</v>
      </c>
      <c r="K16" s="120" t="s">
        <v>25</v>
      </c>
      <c r="L16" s="120" t="s">
        <v>25</v>
      </c>
      <c r="M16" s="120" t="s">
        <v>25</v>
      </c>
      <c r="N16" s="120">
        <v>100</v>
      </c>
      <c r="O16" s="120">
        <v>87.5</v>
      </c>
      <c r="P16" s="120">
        <v>71.428571428571431</v>
      </c>
      <c r="Q16" s="515">
        <v>71.428571428571431</v>
      </c>
      <c r="R16" s="120" t="s">
        <v>25</v>
      </c>
      <c r="S16" s="120" t="s">
        <v>25</v>
      </c>
      <c r="T16" s="120" t="s">
        <v>25</v>
      </c>
      <c r="U16" s="120" t="s">
        <v>25</v>
      </c>
      <c r="V16" s="120" t="s">
        <v>25</v>
      </c>
      <c r="W16" s="120" t="s">
        <v>25</v>
      </c>
      <c r="X16" s="120" t="s">
        <v>25</v>
      </c>
      <c r="Y16" s="120" t="s">
        <v>25</v>
      </c>
      <c r="Z16" s="120" t="s">
        <v>25</v>
      </c>
      <c r="AA16" s="120" t="s">
        <v>25</v>
      </c>
      <c r="AB16" s="514">
        <v>100</v>
      </c>
      <c r="AC16" s="514">
        <v>85.714285714285708</v>
      </c>
      <c r="AD16" s="514">
        <v>69.230769230769226</v>
      </c>
      <c r="AE16" s="514">
        <v>68.965517241379317</v>
      </c>
    </row>
    <row r="17" spans="1:31">
      <c r="A17" s="124"/>
      <c r="B17" s="123" t="s">
        <v>86</v>
      </c>
      <c r="C17" s="122"/>
      <c r="D17" s="120" t="s">
        <v>25</v>
      </c>
      <c r="E17" s="120" t="s">
        <v>25</v>
      </c>
      <c r="F17" s="120" t="s">
        <v>25</v>
      </c>
      <c r="G17" s="120" t="s">
        <v>25</v>
      </c>
      <c r="H17" s="120" t="s">
        <v>25</v>
      </c>
      <c r="I17" s="120" t="s">
        <v>25</v>
      </c>
      <c r="J17" s="120" t="s">
        <v>25</v>
      </c>
      <c r="K17" s="120" t="s">
        <v>25</v>
      </c>
      <c r="L17" s="120" t="s">
        <v>25</v>
      </c>
      <c r="M17" s="120" t="s">
        <v>25</v>
      </c>
      <c r="N17" s="120">
        <v>0</v>
      </c>
      <c r="O17" s="120">
        <v>12.5</v>
      </c>
      <c r="P17" s="120">
        <v>28.571428571428569</v>
      </c>
      <c r="Q17" s="515">
        <v>22.857142857142858</v>
      </c>
      <c r="R17" s="120" t="s">
        <v>25</v>
      </c>
      <c r="S17" s="120" t="s">
        <v>25</v>
      </c>
      <c r="T17" s="120" t="s">
        <v>25</v>
      </c>
      <c r="U17" s="120" t="s">
        <v>25</v>
      </c>
      <c r="V17" s="120" t="s">
        <v>25</v>
      </c>
      <c r="W17" s="120" t="s">
        <v>25</v>
      </c>
      <c r="X17" s="120" t="s">
        <v>25</v>
      </c>
      <c r="Y17" s="120" t="s">
        <v>25</v>
      </c>
      <c r="Z17" s="120" t="s">
        <v>25</v>
      </c>
      <c r="AA17" s="120" t="s">
        <v>25</v>
      </c>
      <c r="AB17" s="514">
        <v>0</v>
      </c>
      <c r="AC17" s="514">
        <v>14.285714285714285</v>
      </c>
      <c r="AD17" s="514">
        <v>30.76923076923077</v>
      </c>
      <c r="AE17" s="514">
        <v>24.137931034482758</v>
      </c>
    </row>
    <row r="18" spans="1:31">
      <c r="A18" s="124"/>
      <c r="B18" s="123" t="s">
        <v>87</v>
      </c>
      <c r="C18" s="122"/>
      <c r="D18" s="120" t="s">
        <v>25</v>
      </c>
      <c r="E18" s="120" t="s">
        <v>25</v>
      </c>
      <c r="F18" s="120" t="s">
        <v>25</v>
      </c>
      <c r="G18" s="120" t="s">
        <v>25</v>
      </c>
      <c r="H18" s="120" t="s">
        <v>25</v>
      </c>
      <c r="I18" s="120" t="s">
        <v>25</v>
      </c>
      <c r="J18" s="120" t="s">
        <v>25</v>
      </c>
      <c r="K18" s="120" t="s">
        <v>25</v>
      </c>
      <c r="L18" s="120" t="s">
        <v>25</v>
      </c>
      <c r="M18" s="120" t="s">
        <v>25</v>
      </c>
      <c r="N18" s="120">
        <v>0</v>
      </c>
      <c r="O18" s="120">
        <v>0</v>
      </c>
      <c r="P18" s="120">
        <v>0</v>
      </c>
      <c r="Q18" s="515">
        <v>5.7142857142857144</v>
      </c>
      <c r="R18" s="120" t="s">
        <v>25</v>
      </c>
      <c r="S18" s="120" t="s">
        <v>25</v>
      </c>
      <c r="T18" s="120" t="s">
        <v>25</v>
      </c>
      <c r="U18" s="120" t="s">
        <v>25</v>
      </c>
      <c r="V18" s="120" t="s">
        <v>25</v>
      </c>
      <c r="W18" s="120" t="s">
        <v>25</v>
      </c>
      <c r="X18" s="120" t="s">
        <v>25</v>
      </c>
      <c r="Y18" s="120" t="s">
        <v>25</v>
      </c>
      <c r="Z18" s="120" t="s">
        <v>25</v>
      </c>
      <c r="AA18" s="120" t="s">
        <v>25</v>
      </c>
      <c r="AB18" s="514">
        <v>0</v>
      </c>
      <c r="AC18" s="514">
        <v>0</v>
      </c>
      <c r="AD18" s="514">
        <v>0</v>
      </c>
      <c r="AE18" s="514">
        <v>6.8965517241379306</v>
      </c>
    </row>
    <row r="19" spans="1:31">
      <c r="A19" s="124"/>
      <c r="B19" s="123" t="s">
        <v>92</v>
      </c>
      <c r="C19" s="122"/>
      <c r="D19" s="120" t="s">
        <v>25</v>
      </c>
      <c r="E19" s="120" t="s">
        <v>25</v>
      </c>
      <c r="F19" s="120" t="s">
        <v>25</v>
      </c>
      <c r="G19" s="120" t="s">
        <v>25</v>
      </c>
      <c r="H19" s="120" t="s">
        <v>25</v>
      </c>
      <c r="I19" s="120" t="s">
        <v>25</v>
      </c>
      <c r="J19" s="120" t="s">
        <v>25</v>
      </c>
      <c r="K19" s="120" t="s">
        <v>25</v>
      </c>
      <c r="L19" s="120" t="s">
        <v>25</v>
      </c>
      <c r="M19" s="120" t="s">
        <v>25</v>
      </c>
      <c r="N19" s="120">
        <v>10.416666666666666</v>
      </c>
      <c r="O19" s="120">
        <v>13.445378151260499</v>
      </c>
      <c r="P19" s="120">
        <v>11.764705882352942</v>
      </c>
      <c r="Q19" s="515">
        <v>26.31578947368422</v>
      </c>
      <c r="R19" s="120" t="s">
        <v>25</v>
      </c>
      <c r="S19" s="120" t="s">
        <v>25</v>
      </c>
      <c r="T19" s="120" t="s">
        <v>25</v>
      </c>
      <c r="U19" s="120" t="s">
        <v>25</v>
      </c>
      <c r="V19" s="120" t="s">
        <v>25</v>
      </c>
      <c r="W19" s="120" t="s">
        <v>25</v>
      </c>
      <c r="X19" s="120" t="s">
        <v>25</v>
      </c>
      <c r="Y19" s="120" t="s">
        <v>25</v>
      </c>
      <c r="Z19" s="120" t="s">
        <v>25</v>
      </c>
      <c r="AA19" s="120" t="s">
        <v>25</v>
      </c>
      <c r="AB19" s="514">
        <v>9.375</v>
      </c>
      <c r="AC19" s="514">
        <v>20</v>
      </c>
      <c r="AD19" s="514">
        <v>16.666666666666657</v>
      </c>
      <c r="AE19" s="514">
        <v>32.954545454545453</v>
      </c>
    </row>
    <row r="20" spans="1:31">
      <c r="A20" s="124"/>
      <c r="B20" s="121" t="s">
        <v>73</v>
      </c>
      <c r="C20" s="124"/>
      <c r="D20" s="120">
        <v>12.162162162162161</v>
      </c>
      <c r="E20" s="120">
        <v>17.741935483870968</v>
      </c>
      <c r="F20" s="120">
        <v>3.7974683544303796</v>
      </c>
      <c r="G20" s="120">
        <v>12.244897959183673</v>
      </c>
      <c r="H20" s="120">
        <v>5.0632911392405067</v>
      </c>
      <c r="I20" s="120">
        <v>5.9405940594059405</v>
      </c>
      <c r="J20" s="120">
        <v>7.3684210526315788</v>
      </c>
      <c r="K20" s="120">
        <v>9.5652173913043477</v>
      </c>
      <c r="L20" s="120">
        <v>8.7719298245614041</v>
      </c>
      <c r="M20" s="120">
        <v>16.666666666666668</v>
      </c>
      <c r="N20" s="120">
        <v>5.0847457627118642</v>
      </c>
      <c r="O20" s="120">
        <v>5.0420168067226889</v>
      </c>
      <c r="P20" s="120">
        <v>6.7226890756302522</v>
      </c>
      <c r="Q20" s="515">
        <v>6.7669172932330826</v>
      </c>
      <c r="R20" s="120">
        <v>8.9285714285714288</v>
      </c>
      <c r="S20" s="120">
        <v>13.043478260869565</v>
      </c>
      <c r="T20" s="120">
        <v>2.0833333333333335</v>
      </c>
      <c r="U20" s="120">
        <v>10.144927536231885</v>
      </c>
      <c r="V20" s="120">
        <v>3.5087719298245612</v>
      </c>
      <c r="W20" s="120">
        <v>4.5454545454545459</v>
      </c>
      <c r="X20" s="120">
        <v>1.8181818181818181</v>
      </c>
      <c r="Y20" s="120">
        <v>2.8985507246376812</v>
      </c>
      <c r="Z20" s="514">
        <v>4.166666666666667</v>
      </c>
      <c r="AA20" s="514">
        <v>0</v>
      </c>
      <c r="AB20" s="514">
        <v>9.375</v>
      </c>
      <c r="AC20" s="514">
        <v>4.2857142857142856</v>
      </c>
      <c r="AD20" s="514">
        <v>2.5641025641025639</v>
      </c>
      <c r="AE20" s="514">
        <v>1.1363636363636365</v>
      </c>
    </row>
    <row r="21" spans="1:31">
      <c r="A21" s="124"/>
      <c r="B21" s="329" t="s">
        <v>74</v>
      </c>
      <c r="C21" s="538"/>
      <c r="D21" s="495">
        <v>10.843373493975903</v>
      </c>
      <c r="E21" s="495">
        <v>13.698630136986301</v>
      </c>
      <c r="F21" s="495">
        <v>2.4390243902439024</v>
      </c>
      <c r="G21" s="495">
        <v>10.909090909090908</v>
      </c>
      <c r="H21" s="120">
        <v>5.0632911392405067</v>
      </c>
      <c r="I21" s="120">
        <v>5.9405940594059405</v>
      </c>
      <c r="J21" s="120">
        <v>7.3684210526315788</v>
      </c>
      <c r="K21" s="495">
        <v>9.5652173913043477</v>
      </c>
      <c r="L21" s="120">
        <v>7.4074074074074074</v>
      </c>
      <c r="M21" s="120">
        <v>5.0847457627118642</v>
      </c>
      <c r="N21" s="120">
        <v>10.416666666666666</v>
      </c>
      <c r="O21" s="120">
        <v>5.0420168067226889</v>
      </c>
      <c r="P21" s="120">
        <v>6.7226890756302522</v>
      </c>
      <c r="Q21" s="515">
        <v>6.0150375939849621</v>
      </c>
      <c r="R21" s="120">
        <v>8.9285714285714288</v>
      </c>
      <c r="S21" s="120">
        <v>10.869565217391305</v>
      </c>
      <c r="T21" s="120">
        <v>0</v>
      </c>
      <c r="U21" s="120">
        <v>10.144927536231885</v>
      </c>
      <c r="V21" s="120">
        <v>3.5087719298245612</v>
      </c>
      <c r="W21" s="120">
        <v>4.5454545454545459</v>
      </c>
      <c r="X21" s="120">
        <v>1.8181818181818181</v>
      </c>
      <c r="Y21" s="120">
        <v>2.8985507246376812</v>
      </c>
      <c r="Z21" s="495">
        <v>0</v>
      </c>
      <c r="AA21" s="495">
        <v>0</v>
      </c>
      <c r="AB21" s="495">
        <v>9.375</v>
      </c>
      <c r="AC21" s="495">
        <v>4.2857142857142856</v>
      </c>
      <c r="AD21" s="495">
        <v>2.5641025641025639</v>
      </c>
      <c r="AE21" s="495">
        <v>1.1363636363636365</v>
      </c>
    </row>
    <row r="22" spans="1:31">
      <c r="A22" s="124"/>
      <c r="B22" s="484" t="s">
        <v>24</v>
      </c>
      <c r="C22" s="542"/>
      <c r="D22" s="512">
        <v>98.795180722891573</v>
      </c>
      <c r="E22" s="512">
        <v>100</v>
      </c>
      <c r="F22" s="512">
        <v>98.780487804878049</v>
      </c>
      <c r="G22" s="512">
        <v>94.545454545454547</v>
      </c>
      <c r="H22" s="512">
        <v>93.670886075949369</v>
      </c>
      <c r="I22" s="512">
        <v>93.069306930693074</v>
      </c>
      <c r="J22" s="512">
        <v>94.736842105263165</v>
      </c>
      <c r="K22" s="120">
        <v>95.652173913043484</v>
      </c>
      <c r="L22" s="512">
        <v>88.888888888888886</v>
      </c>
      <c r="M22" s="512">
        <v>74.576271186440678</v>
      </c>
      <c r="N22" s="512">
        <v>70.833333333333329</v>
      </c>
      <c r="O22" s="512">
        <v>85.714285714285708</v>
      </c>
      <c r="P22" s="512">
        <v>82.35294117647058</v>
      </c>
      <c r="Q22" s="513">
        <v>78.94736842105263</v>
      </c>
      <c r="R22" s="512">
        <v>98.214285714285708</v>
      </c>
      <c r="S22" s="512">
        <v>100</v>
      </c>
      <c r="T22" s="512">
        <v>97.916666666666671</v>
      </c>
      <c r="U22" s="512">
        <v>92.753623188405797</v>
      </c>
      <c r="V22" s="512">
        <v>91.228070175438603</v>
      </c>
      <c r="W22" s="512">
        <v>90.909090909090907</v>
      </c>
      <c r="X22" s="512">
        <v>96.36363636363636</v>
      </c>
      <c r="Y22" s="512">
        <v>97.101449275362313</v>
      </c>
      <c r="Z22" s="514">
        <v>87.5</v>
      </c>
      <c r="AA22" s="514">
        <v>69.444444444444443</v>
      </c>
      <c r="AB22" s="514">
        <v>62.5</v>
      </c>
      <c r="AC22" s="514">
        <v>88.571428571428569</v>
      </c>
      <c r="AD22" s="514">
        <v>80.769230769230774</v>
      </c>
      <c r="AE22" s="514">
        <v>73.86363636363636</v>
      </c>
    </row>
    <row r="23" spans="1:31">
      <c r="A23" s="124"/>
      <c r="B23" s="121" t="s">
        <v>7</v>
      </c>
      <c r="C23" s="124"/>
      <c r="D23" s="120">
        <v>26.506024096385541</v>
      </c>
      <c r="E23" s="120">
        <v>30.136986301369863</v>
      </c>
      <c r="F23" s="120">
        <v>28.048780487804876</v>
      </c>
      <c r="G23" s="120">
        <v>30.90909090909091</v>
      </c>
      <c r="H23" s="120">
        <v>30.379746835443036</v>
      </c>
      <c r="I23" s="120">
        <v>44.554455445544555</v>
      </c>
      <c r="J23" s="120">
        <v>38.94736842105263</v>
      </c>
      <c r="K23" s="120">
        <v>36.521739130434781</v>
      </c>
      <c r="L23" s="120">
        <v>33.333333333333336</v>
      </c>
      <c r="M23" s="120">
        <v>37.288135593220339</v>
      </c>
      <c r="N23" s="120">
        <v>33.333333333333336</v>
      </c>
      <c r="O23" s="120">
        <v>42.016806722689076</v>
      </c>
      <c r="P23" s="120">
        <v>40.336134453781511</v>
      </c>
      <c r="Q23" s="515">
        <v>42.105263157894733</v>
      </c>
      <c r="R23" s="120">
        <v>33.928571428571431</v>
      </c>
      <c r="S23" s="120">
        <v>43.478260869565219</v>
      </c>
      <c r="T23" s="120">
        <v>47.916666666666664</v>
      </c>
      <c r="U23" s="120">
        <v>44.927536231884055</v>
      </c>
      <c r="V23" s="120">
        <v>40.350877192982459</v>
      </c>
      <c r="W23" s="120">
        <v>59.090909090909093</v>
      </c>
      <c r="X23" s="120">
        <v>56.363636363636367</v>
      </c>
      <c r="Y23" s="120">
        <v>47.826086956521742</v>
      </c>
      <c r="Z23" s="514">
        <v>45.833333333333336</v>
      </c>
      <c r="AA23" s="514">
        <v>47.222222222222221</v>
      </c>
      <c r="AB23" s="514">
        <v>37.5</v>
      </c>
      <c r="AC23" s="514">
        <v>55.714285714285715</v>
      </c>
      <c r="AD23" s="514">
        <v>50</v>
      </c>
      <c r="AE23" s="514">
        <v>52.272727272727273</v>
      </c>
    </row>
    <row r="24" spans="1:31">
      <c r="A24" s="124"/>
      <c r="B24" s="121" t="s">
        <v>8</v>
      </c>
      <c r="C24" s="124"/>
      <c r="D24" s="120">
        <v>0</v>
      </c>
      <c r="E24" s="120">
        <v>0</v>
      </c>
      <c r="F24" s="120">
        <v>25.609756097560975</v>
      </c>
      <c r="G24" s="120">
        <v>20</v>
      </c>
      <c r="H24" s="120">
        <v>26.582278481012658</v>
      </c>
      <c r="I24" s="120">
        <v>24.752475247524753</v>
      </c>
      <c r="J24" s="120">
        <v>22.105263157894736</v>
      </c>
      <c r="K24" s="120">
        <v>20</v>
      </c>
      <c r="L24" s="120">
        <v>3.7037037037037037</v>
      </c>
      <c r="M24" s="120">
        <v>1.6949152542372881</v>
      </c>
      <c r="N24" s="120">
        <v>4.166666666666667</v>
      </c>
      <c r="O24" s="120">
        <v>9.2436974789915975</v>
      </c>
      <c r="P24" s="120">
        <v>11.76470588235294</v>
      </c>
      <c r="Q24" s="515">
        <v>14.285714285714285</v>
      </c>
      <c r="R24" s="120">
        <v>0</v>
      </c>
      <c r="S24" s="120">
        <v>0</v>
      </c>
      <c r="T24" s="120">
        <v>43.75</v>
      </c>
      <c r="U24" s="120">
        <v>28.985507246376812</v>
      </c>
      <c r="V24" s="120">
        <v>33.333333333333336</v>
      </c>
      <c r="W24" s="120">
        <v>33.333333333333336</v>
      </c>
      <c r="X24" s="120">
        <v>30.90909090909091</v>
      </c>
      <c r="Y24" s="120">
        <v>26.086956521739129</v>
      </c>
      <c r="Z24" s="514">
        <v>4.166666666666667</v>
      </c>
      <c r="AA24" s="514">
        <v>2.7777777777777777</v>
      </c>
      <c r="AB24" s="514">
        <v>6.25</v>
      </c>
      <c r="AC24" s="514">
        <v>10</v>
      </c>
      <c r="AD24" s="514">
        <v>16.666666666666664</v>
      </c>
      <c r="AE24" s="514">
        <v>20.454545454545457</v>
      </c>
    </row>
    <row r="25" spans="1:31">
      <c r="A25" s="124"/>
      <c r="B25" s="329" t="s">
        <v>9</v>
      </c>
      <c r="C25" s="538"/>
      <c r="D25" s="495">
        <v>18.072289156626507</v>
      </c>
      <c r="E25" s="495">
        <v>17.80821917808219</v>
      </c>
      <c r="F25" s="495">
        <v>19.512195121951219</v>
      </c>
      <c r="G25" s="495">
        <v>43.636363636363633</v>
      </c>
      <c r="H25" s="495">
        <v>43.037974683544306</v>
      </c>
      <c r="I25" s="495">
        <v>51.485148514851488</v>
      </c>
      <c r="J25" s="495">
        <v>62.10526315789474</v>
      </c>
      <c r="K25" s="495">
        <v>62.608695652173914</v>
      </c>
      <c r="L25" s="495">
        <v>42.452830188679243</v>
      </c>
      <c r="M25" s="495">
        <v>27.777777777777779</v>
      </c>
      <c r="N25" s="495">
        <v>23.853211009174313</v>
      </c>
      <c r="O25" s="495">
        <v>35.294117647058826</v>
      </c>
      <c r="P25" s="495">
        <v>34.45378151260504</v>
      </c>
      <c r="Q25" s="511">
        <v>27.06766917293233</v>
      </c>
      <c r="R25" s="495">
        <v>21.428571428571427</v>
      </c>
      <c r="S25" s="495">
        <v>21.739130434782609</v>
      </c>
      <c r="T25" s="495">
        <v>18.75</v>
      </c>
      <c r="U25" s="495">
        <v>49.275362318840578</v>
      </c>
      <c r="V25" s="495">
        <v>40.350877192982459</v>
      </c>
      <c r="W25" s="495">
        <v>50</v>
      </c>
      <c r="X25" s="495">
        <v>70.909090909090907</v>
      </c>
      <c r="Y25" s="495">
        <v>66.666666666666671</v>
      </c>
      <c r="Z25" s="495">
        <v>46.551724137931032</v>
      </c>
      <c r="AA25" s="495">
        <v>33.87096774193548</v>
      </c>
      <c r="AB25" s="495">
        <v>30.303030303030305</v>
      </c>
      <c r="AC25" s="495">
        <v>42.857142857142854</v>
      </c>
      <c r="AD25" s="495">
        <v>38.461538461538467</v>
      </c>
      <c r="AE25" s="495">
        <v>26.136363636363637</v>
      </c>
    </row>
    <row r="26" spans="1:31">
      <c r="A26" s="124"/>
      <c r="B26" s="484" t="s">
        <v>68</v>
      </c>
      <c r="C26" s="124"/>
      <c r="D26" s="120">
        <v>0</v>
      </c>
      <c r="E26" s="120">
        <v>0</v>
      </c>
      <c r="F26" s="120">
        <v>1.2195121951219512</v>
      </c>
      <c r="G26" s="120">
        <v>0</v>
      </c>
      <c r="H26" s="120">
        <v>1.2658227848101267</v>
      </c>
      <c r="I26" s="120">
        <v>2.9702970297029703</v>
      </c>
      <c r="J26" s="120">
        <v>3.1578947368421053</v>
      </c>
      <c r="K26" s="120">
        <v>5.2173913043478262</v>
      </c>
      <c r="L26" s="120">
        <v>9.2592592592592595</v>
      </c>
      <c r="M26" s="120">
        <v>3.3898305084745761</v>
      </c>
      <c r="N26" s="120">
        <v>4.166666666666667</v>
      </c>
      <c r="O26" s="120">
        <v>6.7226890756302522</v>
      </c>
      <c r="P26" s="120">
        <v>3.3613445378151261</v>
      </c>
      <c r="Q26" s="515">
        <v>6.7669172932330826</v>
      </c>
      <c r="R26" s="120">
        <v>0</v>
      </c>
      <c r="S26" s="120">
        <v>0</v>
      </c>
      <c r="T26" s="120">
        <v>2.0833333333333335</v>
      </c>
      <c r="U26" s="120">
        <v>0</v>
      </c>
      <c r="V26" s="120">
        <v>1.7543859649122806</v>
      </c>
      <c r="W26" s="120">
        <v>4.5454545454545459</v>
      </c>
      <c r="X26" s="120">
        <v>1.8181818181818181</v>
      </c>
      <c r="Y26" s="120">
        <v>4.3478260869565215</v>
      </c>
      <c r="Z26" s="514">
        <v>12.5</v>
      </c>
      <c r="AA26" s="514">
        <v>5.5555555555555554</v>
      </c>
      <c r="AB26" s="514">
        <v>3.125</v>
      </c>
      <c r="AC26" s="514">
        <v>7.1428571428571423</v>
      </c>
      <c r="AD26" s="514">
        <v>5.1282051282051277</v>
      </c>
      <c r="AE26" s="514">
        <v>10.227272727272728</v>
      </c>
    </row>
    <row r="27" spans="1:31">
      <c r="A27" s="124"/>
      <c r="B27" s="110" t="s">
        <v>29</v>
      </c>
      <c r="C27" s="124"/>
      <c r="D27" s="120">
        <v>0</v>
      </c>
      <c r="E27" s="120">
        <v>0</v>
      </c>
      <c r="F27" s="120">
        <v>0</v>
      </c>
      <c r="G27" s="120">
        <v>0</v>
      </c>
      <c r="H27" s="120">
        <v>1.2658227848101267</v>
      </c>
      <c r="I27" s="120">
        <v>1.9801980198019802</v>
      </c>
      <c r="J27" s="120">
        <v>2.1052631578947367</v>
      </c>
      <c r="K27" s="120">
        <v>4.3478260869565215</v>
      </c>
      <c r="L27" s="120">
        <v>3.7037037037037037</v>
      </c>
      <c r="M27" s="120">
        <v>5.0847457627118642</v>
      </c>
      <c r="N27" s="120">
        <v>2.0833333333333335</v>
      </c>
      <c r="O27" s="120">
        <v>4.2016806722689077</v>
      </c>
      <c r="P27" s="120">
        <v>0.84033613445378152</v>
      </c>
      <c r="Q27" s="515">
        <v>1.5037593984962405</v>
      </c>
      <c r="R27" s="120">
        <v>0</v>
      </c>
      <c r="S27" s="120">
        <v>0</v>
      </c>
      <c r="T27" s="120">
        <v>0</v>
      </c>
      <c r="U27" s="120">
        <v>0</v>
      </c>
      <c r="V27" s="120">
        <v>1.7543859649122806</v>
      </c>
      <c r="W27" s="120">
        <v>3.0303030303030303</v>
      </c>
      <c r="X27" s="120">
        <v>3.6363636363636362</v>
      </c>
      <c r="Y27" s="120">
        <v>5.7971014492753623</v>
      </c>
      <c r="Z27" s="514">
        <v>4.166666666666667</v>
      </c>
      <c r="AA27" s="514">
        <v>5.5555555555555554</v>
      </c>
      <c r="AB27" s="514">
        <v>3.125</v>
      </c>
      <c r="AC27" s="514">
        <v>7.1428571428571423</v>
      </c>
      <c r="AD27" s="514">
        <v>1.2820512820512819</v>
      </c>
      <c r="AE27" s="514">
        <v>2.2727272727272729</v>
      </c>
    </row>
    <row r="28" spans="1:31">
      <c r="A28" s="124"/>
      <c r="B28" s="122" t="s">
        <v>101</v>
      </c>
      <c r="C28" s="538"/>
      <c r="D28" s="495">
        <v>0</v>
      </c>
      <c r="E28" s="495">
        <v>0</v>
      </c>
      <c r="F28" s="495">
        <v>1.2195121951219512</v>
      </c>
      <c r="G28" s="495">
        <v>0</v>
      </c>
      <c r="H28" s="495">
        <v>2.5316455696202533</v>
      </c>
      <c r="I28" s="495">
        <v>4.9504950495049505</v>
      </c>
      <c r="J28" s="495">
        <v>4.2105263157894735</v>
      </c>
      <c r="K28" s="495">
        <v>6.9565217391304346</v>
      </c>
      <c r="L28" s="495">
        <v>11.111111111111111</v>
      </c>
      <c r="M28" s="495">
        <v>6.7796610169491522</v>
      </c>
      <c r="N28" s="495">
        <v>4.166666666666667</v>
      </c>
      <c r="O28" s="495">
        <v>10.92436974789916</v>
      </c>
      <c r="P28" s="495">
        <v>6.7226890756302522</v>
      </c>
      <c r="Q28" s="511">
        <v>12.030075187969924</v>
      </c>
      <c r="R28" s="495">
        <v>0</v>
      </c>
      <c r="S28" s="495">
        <v>0</v>
      </c>
      <c r="T28" s="495">
        <v>2.0833333333333335</v>
      </c>
      <c r="U28" s="495">
        <v>0</v>
      </c>
      <c r="V28" s="495">
        <v>3.5087719298245612</v>
      </c>
      <c r="W28" s="495">
        <v>7.5757575757575761</v>
      </c>
      <c r="X28" s="495">
        <v>3.6363636363636362</v>
      </c>
      <c r="Y28" s="495">
        <v>7.2463768115942031</v>
      </c>
      <c r="Z28" s="495">
        <v>12.5</v>
      </c>
      <c r="AA28" s="495">
        <v>8.3333333333333339</v>
      </c>
      <c r="AB28" s="495">
        <v>3.125</v>
      </c>
      <c r="AC28" s="495">
        <v>14.285714285714285</v>
      </c>
      <c r="AD28" s="495">
        <v>8.9743589743589745</v>
      </c>
      <c r="AE28" s="495">
        <v>18.181818181818183</v>
      </c>
    </row>
    <row r="29" spans="1:31">
      <c r="A29" s="124"/>
      <c r="B29" s="543" t="s">
        <v>31</v>
      </c>
      <c r="C29" s="124"/>
      <c r="D29" s="120">
        <v>0</v>
      </c>
      <c r="E29" s="120">
        <v>0</v>
      </c>
      <c r="F29" s="120">
        <v>0</v>
      </c>
      <c r="G29" s="120">
        <v>0</v>
      </c>
      <c r="H29" s="120">
        <v>0</v>
      </c>
      <c r="I29" s="120">
        <v>0</v>
      </c>
      <c r="J29" s="120">
        <v>0</v>
      </c>
      <c r="K29" s="120">
        <v>0</v>
      </c>
      <c r="L29" s="120">
        <v>0</v>
      </c>
      <c r="M29" s="120">
        <v>0</v>
      </c>
      <c r="N29" s="120">
        <v>0</v>
      </c>
      <c r="O29" s="120">
        <v>1.680672268907563</v>
      </c>
      <c r="P29" s="120">
        <v>0</v>
      </c>
      <c r="Q29" s="515">
        <v>0.75187969924812026</v>
      </c>
      <c r="R29" s="120">
        <v>0</v>
      </c>
      <c r="S29" s="120">
        <v>0</v>
      </c>
      <c r="T29" s="120">
        <v>0</v>
      </c>
      <c r="U29" s="120">
        <v>0</v>
      </c>
      <c r="V29" s="120">
        <v>0</v>
      </c>
      <c r="W29" s="120">
        <v>0</v>
      </c>
      <c r="X29" s="120">
        <v>0</v>
      </c>
      <c r="Y29" s="120">
        <v>0</v>
      </c>
      <c r="Z29" s="514">
        <v>0</v>
      </c>
      <c r="AA29" s="514">
        <v>0</v>
      </c>
      <c r="AB29" s="514">
        <v>0</v>
      </c>
      <c r="AC29" s="514">
        <v>1.4285714285714286</v>
      </c>
      <c r="AD29" s="514">
        <v>0</v>
      </c>
      <c r="AE29" s="514">
        <v>1.1363636363636365</v>
      </c>
    </row>
    <row r="30" spans="1:31" ht="13.5">
      <c r="A30" s="124"/>
      <c r="B30" s="110" t="s">
        <v>91</v>
      </c>
      <c r="C30" s="124"/>
      <c r="D30" s="120" t="s">
        <v>25</v>
      </c>
      <c r="E30" s="120" t="s">
        <v>25</v>
      </c>
      <c r="F30" s="120" t="s">
        <v>25</v>
      </c>
      <c r="G30" s="120" t="s">
        <v>25</v>
      </c>
      <c r="H30" s="120" t="s">
        <v>25</v>
      </c>
      <c r="I30" s="120" t="s">
        <v>25</v>
      </c>
      <c r="J30" s="120" t="s">
        <v>25</v>
      </c>
      <c r="K30" s="120" t="s">
        <v>25</v>
      </c>
      <c r="L30" s="120">
        <v>1.8518518518518519</v>
      </c>
      <c r="M30" s="120">
        <v>0</v>
      </c>
      <c r="N30" s="120">
        <v>0</v>
      </c>
      <c r="O30" s="120">
        <v>0</v>
      </c>
      <c r="P30" s="120">
        <v>3.3613445378151261</v>
      </c>
      <c r="Q30" s="515">
        <v>5.2631578947368416</v>
      </c>
      <c r="R30" s="120" t="s">
        <v>25</v>
      </c>
      <c r="S30" s="120" t="s">
        <v>25</v>
      </c>
      <c r="T30" s="120" t="s">
        <v>25</v>
      </c>
      <c r="U30" s="120" t="s">
        <v>25</v>
      </c>
      <c r="V30" s="120" t="s">
        <v>25</v>
      </c>
      <c r="W30" s="120" t="s">
        <v>25</v>
      </c>
      <c r="X30" s="120" t="s">
        <v>25</v>
      </c>
      <c r="Y30" s="120" t="s">
        <v>25</v>
      </c>
      <c r="Z30" s="514">
        <v>4.166666666666667</v>
      </c>
      <c r="AA30" s="514">
        <v>0</v>
      </c>
      <c r="AB30" s="514">
        <v>0</v>
      </c>
      <c r="AC30" s="514">
        <v>0</v>
      </c>
      <c r="AD30" s="514">
        <v>3.8461538461538463</v>
      </c>
      <c r="AE30" s="514">
        <v>7.9545454545454541</v>
      </c>
    </row>
    <row r="31" spans="1:31">
      <c r="A31" s="124"/>
      <c r="B31" s="121" t="s">
        <v>4</v>
      </c>
      <c r="C31" s="124"/>
      <c r="D31" s="120">
        <v>0</v>
      </c>
      <c r="E31" s="120">
        <v>0</v>
      </c>
      <c r="F31" s="120">
        <v>0</v>
      </c>
      <c r="G31" s="120">
        <v>0.90909090909090906</v>
      </c>
      <c r="H31" s="120">
        <v>1.25</v>
      </c>
      <c r="I31" s="120">
        <v>0</v>
      </c>
      <c r="J31" s="120">
        <v>1.0526315789473684</v>
      </c>
      <c r="K31" s="120">
        <v>0.86956521739130432</v>
      </c>
      <c r="L31" s="120">
        <v>1.8518518518518519</v>
      </c>
      <c r="M31" s="120">
        <v>1.6949152542372881</v>
      </c>
      <c r="N31" s="120">
        <v>0</v>
      </c>
      <c r="O31" s="120">
        <v>3.3613445378151261</v>
      </c>
      <c r="P31" s="120">
        <v>4.2016806722689077</v>
      </c>
      <c r="Q31" s="515">
        <v>1.5037593984962405</v>
      </c>
      <c r="R31" s="120">
        <v>0</v>
      </c>
      <c r="S31" s="120">
        <v>0</v>
      </c>
      <c r="T31" s="120">
        <v>0</v>
      </c>
      <c r="U31" s="120">
        <v>1.4492753623188406</v>
      </c>
      <c r="V31" s="120">
        <v>1.7241379310344827</v>
      </c>
      <c r="W31" s="120">
        <v>0</v>
      </c>
      <c r="X31" s="120">
        <v>1.8181818181818181</v>
      </c>
      <c r="Y31" s="120">
        <v>1.4492753623188406</v>
      </c>
      <c r="Z31" s="514">
        <v>4.166666666666667</v>
      </c>
      <c r="AA31" s="514">
        <v>2.7777777777777777</v>
      </c>
      <c r="AB31" s="514">
        <v>0</v>
      </c>
      <c r="AC31" s="514">
        <v>5.7142857142857144</v>
      </c>
      <c r="AD31" s="514">
        <v>6.4102564102564097</v>
      </c>
      <c r="AE31" s="514">
        <v>2.2727272727272729</v>
      </c>
    </row>
    <row r="32" spans="1:31">
      <c r="A32" s="124"/>
      <c r="B32" s="528" t="s">
        <v>32</v>
      </c>
      <c r="C32" s="124"/>
      <c r="D32" s="120">
        <v>0</v>
      </c>
      <c r="E32" s="120">
        <v>0</v>
      </c>
      <c r="F32" s="120">
        <v>1.2195121951219512</v>
      </c>
      <c r="G32" s="120">
        <v>0.90909090909090906</v>
      </c>
      <c r="H32" s="120">
        <v>2.5316455696202533</v>
      </c>
      <c r="I32" s="120">
        <v>4.9504950495049505</v>
      </c>
      <c r="J32" s="120">
        <v>5.2631578947368425</v>
      </c>
      <c r="K32" s="495">
        <v>6.9565217391304346</v>
      </c>
      <c r="L32" s="120">
        <v>11.111111111111111</v>
      </c>
      <c r="M32" s="120">
        <v>6.7796610169491522</v>
      </c>
      <c r="N32" s="120">
        <v>4.166666666666667</v>
      </c>
      <c r="O32" s="120">
        <v>14.285714285714285</v>
      </c>
      <c r="P32" s="120">
        <v>8.4033613445378155</v>
      </c>
      <c r="Q32" s="515">
        <v>12.781954887218044</v>
      </c>
      <c r="R32" s="120">
        <v>0</v>
      </c>
      <c r="S32" s="120">
        <v>0</v>
      </c>
      <c r="T32" s="120">
        <v>2.0833333333333335</v>
      </c>
      <c r="U32" s="120">
        <v>1.4492753623188406</v>
      </c>
      <c r="V32" s="120">
        <v>3.5087719298245612</v>
      </c>
      <c r="W32" s="120">
        <v>7.5757575757575761</v>
      </c>
      <c r="X32" s="120">
        <v>5.4545454545454541</v>
      </c>
      <c r="Y32" s="120">
        <v>7.2463768115942031</v>
      </c>
      <c r="Z32" s="495">
        <v>12.5</v>
      </c>
      <c r="AA32" s="495">
        <v>8.3333333333333339</v>
      </c>
      <c r="AB32" s="495">
        <v>3.125</v>
      </c>
      <c r="AC32" s="495">
        <v>20</v>
      </c>
      <c r="AD32" s="495">
        <v>11.538461538461538</v>
      </c>
      <c r="AE32" s="495">
        <v>19.318181818181817</v>
      </c>
    </row>
    <row r="33" spans="1:31" ht="13.5">
      <c r="A33" s="124"/>
      <c r="B33" s="484" t="s">
        <v>79</v>
      </c>
      <c r="C33" s="542"/>
      <c r="D33" s="512">
        <v>5.4054054054054053</v>
      </c>
      <c r="E33" s="512">
        <v>4.838709677419355</v>
      </c>
      <c r="F33" s="512">
        <v>7.5949367088607591</v>
      </c>
      <c r="G33" s="512">
        <v>14.285714285714286</v>
      </c>
      <c r="H33" s="512">
        <v>13.333333333333334</v>
      </c>
      <c r="I33" s="512">
        <v>7.3684210526315788</v>
      </c>
      <c r="J33" s="512">
        <v>9.0909090909090917</v>
      </c>
      <c r="K33" s="120">
        <v>8.6538461538461533</v>
      </c>
      <c r="L33" s="512">
        <v>7.4074074074074074</v>
      </c>
      <c r="M33" s="512">
        <v>8.4745762711864412</v>
      </c>
      <c r="N33" s="512">
        <v>10.416666666666666</v>
      </c>
      <c r="O33" s="512">
        <v>16.814159292035399</v>
      </c>
      <c r="P33" s="512">
        <v>9.0090090090090094</v>
      </c>
      <c r="Q33" s="513">
        <v>12.096774193548388</v>
      </c>
      <c r="R33" s="512">
        <v>5.882352941176471</v>
      </c>
      <c r="S33" s="512">
        <v>0</v>
      </c>
      <c r="T33" s="512">
        <v>4.2553191489361701</v>
      </c>
      <c r="U33" s="512">
        <v>11.290322580645162</v>
      </c>
      <c r="V33" s="512">
        <v>18.181818181818183</v>
      </c>
      <c r="W33" s="512">
        <v>6.3492063492063489</v>
      </c>
      <c r="X33" s="512">
        <v>11.111111111111111</v>
      </c>
      <c r="Y33" s="512">
        <v>11.940298507462687</v>
      </c>
      <c r="Z33" s="514">
        <v>8.3333333333333339</v>
      </c>
      <c r="AA33" s="514">
        <v>2.7777777777777777</v>
      </c>
      <c r="AB33" s="514">
        <v>12.5</v>
      </c>
      <c r="AC33" s="514">
        <v>11.940298507462686</v>
      </c>
      <c r="AD33" s="514">
        <v>11.842105263157894</v>
      </c>
      <c r="AE33" s="514">
        <v>16.091954022988507</v>
      </c>
    </row>
    <row r="34" spans="1:31" ht="13.5">
      <c r="B34" s="329" t="s">
        <v>80</v>
      </c>
      <c r="C34" s="538"/>
      <c r="D34" s="495">
        <v>0</v>
      </c>
      <c r="E34" s="495">
        <v>0</v>
      </c>
      <c r="F34" s="495">
        <v>0</v>
      </c>
      <c r="G34" s="495">
        <v>1.8181818181818181</v>
      </c>
      <c r="H34" s="495">
        <v>4</v>
      </c>
      <c r="I34" s="495">
        <v>1.0526315789473684</v>
      </c>
      <c r="J34" s="495">
        <v>1.1363636363636365</v>
      </c>
      <c r="K34" s="495">
        <v>0.96153846153846156</v>
      </c>
      <c r="L34" s="495">
        <v>0</v>
      </c>
      <c r="M34" s="495">
        <v>1.6949152542372881</v>
      </c>
      <c r="N34" s="495">
        <v>2.0833333333333335</v>
      </c>
      <c r="O34" s="495">
        <v>0</v>
      </c>
      <c r="P34" s="495">
        <v>2.7027027027027026</v>
      </c>
      <c r="Q34" s="511">
        <v>4.838709677419355</v>
      </c>
      <c r="R34" s="495">
        <v>0</v>
      </c>
      <c r="S34" s="495">
        <v>0</v>
      </c>
      <c r="T34" s="495">
        <v>0</v>
      </c>
      <c r="U34" s="495">
        <v>2.8985507246376812</v>
      </c>
      <c r="V34" s="495">
        <v>5.4545454545454541</v>
      </c>
      <c r="W34" s="495">
        <v>1.5873015873015872</v>
      </c>
      <c r="X34" s="495">
        <v>1.8518518518518519</v>
      </c>
      <c r="Y34" s="495">
        <v>1.4925373134328359</v>
      </c>
      <c r="Z34" s="495">
        <v>0</v>
      </c>
      <c r="AA34" s="495">
        <v>2.7777777777777777</v>
      </c>
      <c r="AB34" s="495">
        <v>3.125</v>
      </c>
      <c r="AC34" s="495">
        <v>0</v>
      </c>
      <c r="AD34" s="495">
        <v>3.9473684210526314</v>
      </c>
      <c r="AE34" s="495">
        <v>6.8965517241379306</v>
      </c>
    </row>
    <row r="35" spans="1:31" ht="13.5">
      <c r="B35" s="329" t="s">
        <v>81</v>
      </c>
      <c r="C35" s="487"/>
      <c r="D35" s="495">
        <v>0</v>
      </c>
      <c r="E35" s="495">
        <v>0</v>
      </c>
      <c r="F35" s="495">
        <v>1.2195121951219512</v>
      </c>
      <c r="G35" s="495">
        <v>1.8181818181818181</v>
      </c>
      <c r="H35" s="495">
        <v>7.5949367088607591</v>
      </c>
      <c r="I35" s="495">
        <v>6.9306930693069306</v>
      </c>
      <c r="J35" s="495">
        <v>15.789473684210526</v>
      </c>
      <c r="K35" s="495">
        <v>19.130434782608695</v>
      </c>
      <c r="L35" s="495">
        <v>18.518518518518519</v>
      </c>
      <c r="M35" s="495">
        <v>18.64406779661017</v>
      </c>
      <c r="N35" s="495">
        <v>22.916666666666668</v>
      </c>
      <c r="O35" s="495">
        <v>31.932773109243694</v>
      </c>
      <c r="P35" s="495">
        <v>27.731092436974791</v>
      </c>
      <c r="Q35" s="511">
        <v>32.330827067669169</v>
      </c>
      <c r="R35" s="495">
        <v>0</v>
      </c>
      <c r="S35" s="495">
        <v>0</v>
      </c>
      <c r="T35" s="495">
        <v>2.0833333333333335</v>
      </c>
      <c r="U35" s="495">
        <v>2.8985507246376812</v>
      </c>
      <c r="V35" s="495">
        <v>7.0175438596491224</v>
      </c>
      <c r="W35" s="495">
        <v>9.0909090909090917</v>
      </c>
      <c r="X35" s="495">
        <v>23.636363636363637</v>
      </c>
      <c r="Y35" s="495">
        <v>20.289855072463769</v>
      </c>
      <c r="Z35" s="495">
        <v>16.666666666666668</v>
      </c>
      <c r="AA35" s="495">
        <v>22.222222222222221</v>
      </c>
      <c r="AB35" s="495">
        <v>28.125</v>
      </c>
      <c r="AC35" s="495">
        <v>42.857142857142854</v>
      </c>
      <c r="AD35" s="495">
        <v>34.615384615384613</v>
      </c>
      <c r="AE35" s="495">
        <v>42.045454545454547</v>
      </c>
    </row>
    <row r="36" spans="1:31" ht="60" customHeight="1">
      <c r="B36" s="658" t="s">
        <v>95</v>
      </c>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row>
    <row r="37" spans="1:31">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66"/>
      <c r="AA37" s="566"/>
      <c r="AB37" s="566"/>
    </row>
  </sheetData>
  <mergeCells count="5">
    <mergeCell ref="C4:D4"/>
    <mergeCell ref="B36:AE36"/>
    <mergeCell ref="B2:AE3"/>
    <mergeCell ref="D5:Q5"/>
    <mergeCell ref="R5:AE5"/>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2.42578125" style="125" customWidth="1"/>
    <col min="4" max="25" width="6.5703125" style="125" customWidth="1"/>
    <col min="26" max="31" width="6.5703125" style="570"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ht="12.75" customHeight="1">
      <c r="A2" s="124"/>
      <c r="B2" s="654" t="s">
        <v>220</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63">
        <v>2008</v>
      </c>
      <c r="E6" s="563">
        <v>2009</v>
      </c>
      <c r="F6" s="563">
        <v>2010</v>
      </c>
      <c r="G6" s="563">
        <v>2011</v>
      </c>
      <c r="H6" s="563">
        <v>2012</v>
      </c>
      <c r="I6" s="563">
        <v>2013</v>
      </c>
      <c r="J6" s="563">
        <v>2014</v>
      </c>
      <c r="K6" s="563">
        <v>2015</v>
      </c>
      <c r="L6" s="548" t="s">
        <v>88</v>
      </c>
      <c r="M6" s="548" t="s">
        <v>89</v>
      </c>
      <c r="N6" s="549" t="s">
        <v>90</v>
      </c>
      <c r="O6" s="549" t="s">
        <v>104</v>
      </c>
      <c r="P6" s="549" t="s">
        <v>105</v>
      </c>
      <c r="Q6" s="562" t="s">
        <v>106</v>
      </c>
      <c r="R6" s="563">
        <v>2008</v>
      </c>
      <c r="S6" s="563">
        <v>2009</v>
      </c>
      <c r="T6" s="563">
        <v>2010</v>
      </c>
      <c r="U6" s="563">
        <v>2011</v>
      </c>
      <c r="V6" s="563">
        <v>2012</v>
      </c>
      <c r="W6" s="563">
        <v>2013</v>
      </c>
      <c r="X6" s="563">
        <v>2014</v>
      </c>
      <c r="Y6" s="563">
        <v>2015</v>
      </c>
      <c r="Z6" s="549" t="s">
        <v>88</v>
      </c>
      <c r="AA6" s="549" t="s">
        <v>89</v>
      </c>
      <c r="AB6" s="549" t="s">
        <v>90</v>
      </c>
      <c r="AC6" s="549" t="s">
        <v>104</v>
      </c>
      <c r="AD6" s="549" t="s">
        <v>105</v>
      </c>
      <c r="AE6" s="549" t="s">
        <v>106</v>
      </c>
    </row>
    <row r="7" spans="1:31" ht="18">
      <c r="A7" s="124"/>
      <c r="B7" s="484" t="s">
        <v>11</v>
      </c>
      <c r="C7" s="485"/>
      <c r="D7" s="571">
        <v>103</v>
      </c>
      <c r="E7" s="571">
        <v>84</v>
      </c>
      <c r="F7" s="571">
        <v>94</v>
      </c>
      <c r="G7" s="571">
        <v>104</v>
      </c>
      <c r="H7" s="571">
        <v>75</v>
      </c>
      <c r="I7" s="571">
        <v>77</v>
      </c>
      <c r="J7" s="571">
        <v>82</v>
      </c>
      <c r="K7" s="624">
        <v>65</v>
      </c>
      <c r="L7" s="571">
        <v>70</v>
      </c>
      <c r="M7" s="571">
        <v>66</v>
      </c>
      <c r="N7" s="571">
        <v>78</v>
      </c>
      <c r="O7" s="571">
        <v>66</v>
      </c>
      <c r="P7" s="571">
        <v>65</v>
      </c>
      <c r="Q7" s="572">
        <v>79</v>
      </c>
      <c r="R7" s="571">
        <v>60</v>
      </c>
      <c r="S7" s="571">
        <v>44</v>
      </c>
      <c r="T7" s="571">
        <v>51</v>
      </c>
      <c r="U7" s="571">
        <v>52</v>
      </c>
      <c r="V7" s="571">
        <v>44</v>
      </c>
      <c r="W7" s="571">
        <v>49</v>
      </c>
      <c r="X7" s="571">
        <v>42</v>
      </c>
      <c r="Y7" s="571">
        <v>33</v>
      </c>
      <c r="Z7" s="571">
        <v>44</v>
      </c>
      <c r="AA7" s="571">
        <v>36</v>
      </c>
      <c r="AB7" s="571">
        <v>42</v>
      </c>
      <c r="AC7" s="571">
        <v>35</v>
      </c>
      <c r="AD7" s="571">
        <v>35</v>
      </c>
      <c r="AE7" s="571">
        <v>45</v>
      </c>
    </row>
    <row r="8" spans="1:31" ht="12.75" customHeight="1">
      <c r="A8" s="124"/>
      <c r="B8" s="121" t="s">
        <v>72</v>
      </c>
      <c r="C8" s="490"/>
      <c r="D8" s="625">
        <v>1.0266666666666666</v>
      </c>
      <c r="E8" s="625">
        <v>0.97178683385579934</v>
      </c>
      <c r="F8" s="625">
        <v>1.0132013201320131</v>
      </c>
      <c r="G8" s="625">
        <v>0.98606271777003485</v>
      </c>
      <c r="H8" s="625">
        <v>0.94303797468354433</v>
      </c>
      <c r="I8" s="625">
        <v>0.95197740112994356</v>
      </c>
      <c r="J8" s="577">
        <v>0.97674418604651159</v>
      </c>
      <c r="K8" s="578">
        <v>1.0267062314540059</v>
      </c>
      <c r="L8" s="625">
        <v>1.0230263157894737</v>
      </c>
      <c r="M8" s="625">
        <v>0.97169811320754718</v>
      </c>
      <c r="N8" s="625">
        <v>0.97368421052631582</v>
      </c>
      <c r="O8" s="625">
        <v>1</v>
      </c>
      <c r="P8" s="625">
        <v>1</v>
      </c>
      <c r="Q8" s="626">
        <v>1</v>
      </c>
      <c r="R8" s="625">
        <v>1.0349999999999999</v>
      </c>
      <c r="S8" s="625">
        <v>0.94545454545454544</v>
      </c>
      <c r="T8" s="625">
        <v>1</v>
      </c>
      <c r="U8" s="625">
        <v>0.97894736842105268</v>
      </c>
      <c r="V8" s="625">
        <v>0.99056603773584906</v>
      </c>
      <c r="W8" s="625">
        <v>0.98418972332015808</v>
      </c>
      <c r="X8" s="625">
        <v>1.0085836909871244</v>
      </c>
      <c r="Y8" s="625">
        <v>1.0388349514563107</v>
      </c>
      <c r="Z8" s="625">
        <v>1.0432432432432432</v>
      </c>
      <c r="AA8" s="625">
        <v>0.98994974874371855</v>
      </c>
      <c r="AB8" s="625">
        <v>0.98326359832635979</v>
      </c>
      <c r="AC8" s="625">
        <v>1</v>
      </c>
      <c r="AD8" s="625">
        <v>1</v>
      </c>
      <c r="AE8" s="625">
        <v>1</v>
      </c>
    </row>
    <row r="9" spans="1:31">
      <c r="A9" s="124"/>
      <c r="B9" s="121" t="s">
        <v>67</v>
      </c>
      <c r="C9" s="124"/>
      <c r="D9" s="577">
        <v>1.0679611650485441</v>
      </c>
      <c r="E9" s="577">
        <v>1.0238095238095235</v>
      </c>
      <c r="F9" s="577">
        <v>1.0851063829787233</v>
      </c>
      <c r="G9" s="577">
        <v>1.0480769230769227</v>
      </c>
      <c r="H9" s="577">
        <v>1.086488812392427</v>
      </c>
      <c r="I9" s="577">
        <v>1.1038961038961039</v>
      </c>
      <c r="J9" s="577">
        <v>1.1341463414634145</v>
      </c>
      <c r="K9" s="578">
        <v>1.1200000000000001</v>
      </c>
      <c r="L9" s="577">
        <v>1.1176470588235294</v>
      </c>
      <c r="M9" s="577">
        <v>1.1250000000000002</v>
      </c>
      <c r="N9" s="578">
        <v>1.1250000000000002</v>
      </c>
      <c r="O9" s="578">
        <v>1.1515151515151516</v>
      </c>
      <c r="P9" s="578">
        <v>1.2615384615384615</v>
      </c>
      <c r="Q9" s="579">
        <v>1.2784810126582278</v>
      </c>
      <c r="R9" s="578">
        <v>1.1166666666666669</v>
      </c>
      <c r="S9" s="578">
        <v>1.0454545454545459</v>
      </c>
      <c r="T9" s="578">
        <v>1.1176470588235294</v>
      </c>
      <c r="U9" s="578">
        <v>1.0576923076923079</v>
      </c>
      <c r="V9" s="578">
        <v>1.1818181818181819</v>
      </c>
      <c r="W9" s="578">
        <v>1.1224489795918366</v>
      </c>
      <c r="X9" s="577">
        <v>1.2380952380952381</v>
      </c>
      <c r="Y9" s="577">
        <v>1.0900000000000001</v>
      </c>
      <c r="Z9" s="577">
        <v>1.1666666666666667</v>
      </c>
      <c r="AA9" s="577">
        <v>1.166666666666667</v>
      </c>
      <c r="AB9" s="577">
        <v>1.1666666666666667</v>
      </c>
      <c r="AC9" s="577">
        <v>1.2857142857142858</v>
      </c>
      <c r="AD9" s="577">
        <v>1.2857142857142858</v>
      </c>
      <c r="AE9" s="577">
        <v>1.3777777777777778</v>
      </c>
    </row>
    <row r="10" spans="1:31">
      <c r="A10" s="124"/>
      <c r="B10" s="121" t="s">
        <v>2</v>
      </c>
      <c r="C10" s="124"/>
      <c r="D10" s="126">
        <v>50.485436893203882</v>
      </c>
      <c r="E10" s="126">
        <v>44.047619047619051</v>
      </c>
      <c r="F10" s="126">
        <v>51.063829787234042</v>
      </c>
      <c r="G10" s="126">
        <v>45.192307692307693</v>
      </c>
      <c r="H10" s="126">
        <v>54.666666666666664</v>
      </c>
      <c r="I10" s="126">
        <v>51.948051948051948</v>
      </c>
      <c r="J10" s="126">
        <v>58.536585365853661</v>
      </c>
      <c r="K10" s="126">
        <v>60</v>
      </c>
      <c r="L10" s="126">
        <v>64.705882352941174</v>
      </c>
      <c r="M10" s="126">
        <v>56.25</v>
      </c>
      <c r="N10" s="126">
        <v>65</v>
      </c>
      <c r="O10" s="126">
        <v>65.151515151515156</v>
      </c>
      <c r="P10" s="126">
        <v>64.615384615384613</v>
      </c>
      <c r="Q10" s="580">
        <v>54.430379746835442</v>
      </c>
      <c r="R10" s="126">
        <v>65</v>
      </c>
      <c r="S10" s="126">
        <v>56.81818181818182</v>
      </c>
      <c r="T10" s="126">
        <v>54.901960784313722</v>
      </c>
      <c r="U10" s="126">
        <v>53.846153846153847</v>
      </c>
      <c r="V10" s="126">
        <v>72.727272727272734</v>
      </c>
      <c r="W10" s="126">
        <v>65.306122448979593</v>
      </c>
      <c r="X10" s="126">
        <v>71.428571428571431</v>
      </c>
      <c r="Y10" s="126">
        <v>72.7</v>
      </c>
      <c r="Z10" s="581">
        <v>72.222222222222229</v>
      </c>
      <c r="AA10" s="581">
        <v>61.111111111111114</v>
      </c>
      <c r="AB10" s="581">
        <v>75</v>
      </c>
      <c r="AC10" s="581">
        <v>77.142857142857153</v>
      </c>
      <c r="AD10" s="581">
        <v>68.571428571428569</v>
      </c>
      <c r="AE10" s="581">
        <v>68.888888888888886</v>
      </c>
    </row>
    <row r="11" spans="1:31">
      <c r="A11" s="124"/>
      <c r="B11" s="121" t="s">
        <v>5</v>
      </c>
      <c r="C11" s="124"/>
      <c r="D11" s="126">
        <v>58.252427184466022</v>
      </c>
      <c r="E11" s="126">
        <v>52.38095238095238</v>
      </c>
      <c r="F11" s="126">
        <v>54.255319148936174</v>
      </c>
      <c r="G11" s="126">
        <v>50</v>
      </c>
      <c r="H11" s="126">
        <v>58.666666666666664</v>
      </c>
      <c r="I11" s="126">
        <v>63.636363636363633</v>
      </c>
      <c r="J11" s="126">
        <v>51.219512195121951</v>
      </c>
      <c r="K11" s="126">
        <v>50.76</v>
      </c>
      <c r="L11" s="126">
        <v>52.941176470588232</v>
      </c>
      <c r="M11" s="126">
        <v>56.25</v>
      </c>
      <c r="N11" s="126">
        <v>60</v>
      </c>
      <c r="O11" s="126">
        <v>53.030303030303031</v>
      </c>
      <c r="P11" s="126">
        <v>53.846153846153847</v>
      </c>
      <c r="Q11" s="580">
        <v>56.962025316455701</v>
      </c>
      <c r="R11" s="582" t="s">
        <v>25</v>
      </c>
      <c r="S11" s="582" t="s">
        <v>25</v>
      </c>
      <c r="T11" s="582" t="s">
        <v>25</v>
      </c>
      <c r="U11" s="582" t="s">
        <v>25</v>
      </c>
      <c r="V11" s="582" t="s">
        <v>25</v>
      </c>
      <c r="W11" s="582" t="s">
        <v>25</v>
      </c>
      <c r="X11" s="582" t="s">
        <v>25</v>
      </c>
      <c r="Y11" s="582" t="s">
        <v>25</v>
      </c>
      <c r="Z11" s="582" t="s">
        <v>25</v>
      </c>
      <c r="AA11" s="582" t="s">
        <v>25</v>
      </c>
      <c r="AB11" s="582" t="s">
        <v>25</v>
      </c>
      <c r="AC11" s="582" t="s">
        <v>25</v>
      </c>
      <c r="AD11" s="582" t="s">
        <v>25</v>
      </c>
      <c r="AE11" s="582" t="s">
        <v>25</v>
      </c>
    </row>
    <row r="12" spans="1:31">
      <c r="A12" s="124"/>
      <c r="B12" s="329" t="s">
        <v>10</v>
      </c>
      <c r="C12" s="538"/>
      <c r="D12" s="583">
        <v>75.126213592232986</v>
      </c>
      <c r="E12" s="583">
        <v>77.1666666666667</v>
      </c>
      <c r="F12" s="583">
        <v>77.606382978723389</v>
      </c>
      <c r="G12" s="583">
        <v>77.365384615384627</v>
      </c>
      <c r="H12" s="583">
        <v>76.28</v>
      </c>
      <c r="I12" s="583">
        <v>74.740259740259759</v>
      </c>
      <c r="J12" s="583">
        <v>76.987804878048749</v>
      </c>
      <c r="K12" s="583">
        <v>76.58</v>
      </c>
      <c r="L12" s="583">
        <v>77.735294117647058</v>
      </c>
      <c r="M12" s="583">
        <v>75.281250000000014</v>
      </c>
      <c r="N12" s="583">
        <v>75</v>
      </c>
      <c r="O12" s="583">
        <v>76.803030303030283</v>
      </c>
      <c r="P12" s="583">
        <v>75.538461538461533</v>
      </c>
      <c r="Q12" s="584">
        <v>72.632911392405063</v>
      </c>
      <c r="R12" s="583">
        <v>67.583333333333314</v>
      </c>
      <c r="S12" s="583">
        <v>69.727272727272705</v>
      </c>
      <c r="T12" s="583">
        <v>71.098039215686256</v>
      </c>
      <c r="U12" s="583">
        <v>69.557692307692292</v>
      </c>
      <c r="V12" s="583">
        <v>69.431818181818187</v>
      </c>
      <c r="W12" s="583">
        <v>67.979591836734699</v>
      </c>
      <c r="X12" s="583">
        <v>68.880952380952394</v>
      </c>
      <c r="Y12" s="583">
        <v>68.209999999999994</v>
      </c>
      <c r="Z12" s="583">
        <v>70.111111111111114</v>
      </c>
      <c r="AA12" s="583">
        <v>67.055555555555543</v>
      </c>
      <c r="AB12" s="583">
        <v>66.875</v>
      </c>
      <c r="AC12" s="583">
        <v>67.17142857142855</v>
      </c>
      <c r="AD12" s="583">
        <v>67.514285714285734</v>
      </c>
      <c r="AE12" s="583">
        <v>63.155555555555573</v>
      </c>
    </row>
    <row r="13" spans="1:31">
      <c r="A13" s="124"/>
      <c r="B13" s="484" t="s">
        <v>6</v>
      </c>
      <c r="C13" s="542"/>
      <c r="D13" s="585">
        <v>99.029126213592235</v>
      </c>
      <c r="E13" s="585">
        <v>98.80952380952381</v>
      </c>
      <c r="F13" s="585">
        <v>96.808510638297875</v>
      </c>
      <c r="G13" s="585">
        <v>97.115384615384613</v>
      </c>
      <c r="H13" s="585">
        <v>98.666666666666671</v>
      </c>
      <c r="I13" s="585">
        <v>98.701298701298697</v>
      </c>
      <c r="J13" s="585">
        <v>95.121951219512198</v>
      </c>
      <c r="K13" s="126">
        <v>96.92</v>
      </c>
      <c r="L13" s="585">
        <v>97.058823529411768</v>
      </c>
      <c r="M13" s="585">
        <v>93.75</v>
      </c>
      <c r="N13" s="585">
        <v>95</v>
      </c>
      <c r="O13" s="585">
        <v>96.969696969696969</v>
      </c>
      <c r="P13" s="585">
        <v>92.307692307692307</v>
      </c>
      <c r="Q13" s="586">
        <v>93.670886075949369</v>
      </c>
      <c r="R13" s="585">
        <v>98.333333333333329</v>
      </c>
      <c r="S13" s="585">
        <v>100</v>
      </c>
      <c r="T13" s="585">
        <v>96.078431372549019</v>
      </c>
      <c r="U13" s="585">
        <v>94.230769230769226</v>
      </c>
      <c r="V13" s="585">
        <v>97.727272727272734</v>
      </c>
      <c r="W13" s="585">
        <v>97.959183673469383</v>
      </c>
      <c r="X13" s="585">
        <v>95.238095238095241</v>
      </c>
      <c r="Y13" s="585">
        <v>93.93</v>
      </c>
      <c r="Z13" s="581">
        <v>94.444444444444443</v>
      </c>
      <c r="AA13" s="581">
        <v>88.888888888888886</v>
      </c>
      <c r="AB13" s="581">
        <v>91.666666666666671</v>
      </c>
      <c r="AC13" s="581">
        <v>97.142857142857139</v>
      </c>
      <c r="AD13" s="581">
        <v>88.571428571428569</v>
      </c>
      <c r="AE13" s="581">
        <v>93.333333333333329</v>
      </c>
    </row>
    <row r="14" spans="1:31">
      <c r="A14" s="124"/>
      <c r="B14" s="121" t="s">
        <v>1</v>
      </c>
      <c r="C14" s="124"/>
      <c r="D14" s="126">
        <v>14.776699029126206</v>
      </c>
      <c r="E14" s="126">
        <v>15.119047619047619</v>
      </c>
      <c r="F14" s="126">
        <v>23.542553191489361</v>
      </c>
      <c r="G14" s="126">
        <v>10.634615384615387</v>
      </c>
      <c r="H14" s="126">
        <v>10.066666666666665</v>
      </c>
      <c r="I14" s="126">
        <v>11.545454545454552</v>
      </c>
      <c r="J14" s="126">
        <v>7.5365853658536555</v>
      </c>
      <c r="K14" s="126">
        <v>9.1999999999999993</v>
      </c>
      <c r="L14" s="126">
        <v>6.7352941176470589</v>
      </c>
      <c r="M14" s="126">
        <v>7.125</v>
      </c>
      <c r="N14" s="126">
        <v>7.9500000000000011</v>
      </c>
      <c r="O14" s="126">
        <v>9.1515151515151487</v>
      </c>
      <c r="P14" s="126">
        <v>9.2461538461538453</v>
      </c>
      <c r="Q14" s="580">
        <v>6.848101265822784</v>
      </c>
      <c r="R14" s="126">
        <v>14.783333333333333</v>
      </c>
      <c r="S14" s="126">
        <v>15.22727272727273</v>
      </c>
      <c r="T14" s="126">
        <v>32.843137254901954</v>
      </c>
      <c r="U14" s="126">
        <v>9.5384615384615365</v>
      </c>
      <c r="V14" s="126">
        <v>10.25</v>
      </c>
      <c r="W14" s="126">
        <v>10.571428571428573</v>
      </c>
      <c r="X14" s="126">
        <v>8.2380952380952372</v>
      </c>
      <c r="Y14" s="126">
        <v>8.18</v>
      </c>
      <c r="Z14" s="581">
        <v>6.5</v>
      </c>
      <c r="AA14" s="581">
        <v>8.1111111111111107</v>
      </c>
      <c r="AB14" s="581">
        <v>6.291666666666667</v>
      </c>
      <c r="AC14" s="581">
        <v>8.3142857142857149</v>
      </c>
      <c r="AD14" s="581">
        <v>11.057142857142857</v>
      </c>
      <c r="AE14" s="581">
        <v>6.9555555555555539</v>
      </c>
    </row>
    <row r="15" spans="1:31">
      <c r="A15" s="124"/>
      <c r="B15" s="121" t="s">
        <v>94</v>
      </c>
      <c r="C15" s="122"/>
      <c r="D15" s="582"/>
      <c r="E15" s="582"/>
      <c r="F15" s="582"/>
      <c r="G15" s="582"/>
      <c r="H15" s="582"/>
      <c r="I15" s="582"/>
      <c r="J15" s="582"/>
      <c r="K15" s="582"/>
      <c r="L15" s="582"/>
      <c r="M15" s="582"/>
      <c r="N15" s="582"/>
      <c r="O15" s="582"/>
      <c r="P15" s="582"/>
      <c r="Q15" s="627"/>
      <c r="R15" s="582"/>
      <c r="S15" s="582"/>
      <c r="T15" s="582"/>
      <c r="U15" s="582"/>
      <c r="V15" s="582"/>
      <c r="W15" s="582"/>
      <c r="X15" s="582"/>
      <c r="Y15" s="582"/>
      <c r="Z15" s="582"/>
      <c r="AA15" s="582"/>
      <c r="AB15" s="581"/>
      <c r="AC15" s="581"/>
      <c r="AD15" s="581"/>
      <c r="AE15" s="581"/>
    </row>
    <row r="16" spans="1:31">
      <c r="A16" s="124"/>
      <c r="B16" s="123" t="s">
        <v>85</v>
      </c>
      <c r="C16" s="122"/>
      <c r="D16" s="582" t="s">
        <v>25</v>
      </c>
      <c r="E16" s="582" t="s">
        <v>25</v>
      </c>
      <c r="F16" s="582" t="s">
        <v>25</v>
      </c>
      <c r="G16" s="582" t="s">
        <v>25</v>
      </c>
      <c r="H16" s="582" t="s">
        <v>25</v>
      </c>
      <c r="I16" s="582" t="s">
        <v>25</v>
      </c>
      <c r="J16" s="582" t="s">
        <v>25</v>
      </c>
      <c r="K16" s="582" t="s">
        <v>25</v>
      </c>
      <c r="L16" s="582" t="s">
        <v>25</v>
      </c>
      <c r="M16" s="582" t="s">
        <v>25</v>
      </c>
      <c r="N16" s="582" t="s">
        <v>25</v>
      </c>
      <c r="O16" s="582">
        <v>100</v>
      </c>
      <c r="P16" s="582">
        <v>33.333333333333329</v>
      </c>
      <c r="Q16" s="627">
        <v>74.193548387096769</v>
      </c>
      <c r="R16" s="582" t="s">
        <v>25</v>
      </c>
      <c r="S16" s="582" t="s">
        <v>25</v>
      </c>
      <c r="T16" s="582" t="s">
        <v>25</v>
      </c>
      <c r="U16" s="582" t="s">
        <v>25</v>
      </c>
      <c r="V16" s="582" t="s">
        <v>25</v>
      </c>
      <c r="W16" s="582" t="s">
        <v>25</v>
      </c>
      <c r="X16" s="582" t="s">
        <v>25</v>
      </c>
      <c r="Y16" s="582" t="s">
        <v>25</v>
      </c>
      <c r="Z16" s="582" t="s">
        <v>25</v>
      </c>
      <c r="AA16" s="582" t="s">
        <v>25</v>
      </c>
      <c r="AB16" s="126" t="s">
        <v>25</v>
      </c>
      <c r="AC16" s="126">
        <v>100</v>
      </c>
      <c r="AD16" s="126">
        <v>40</v>
      </c>
      <c r="AE16" s="126">
        <v>80.952380952380949</v>
      </c>
    </row>
    <row r="17" spans="1:32">
      <c r="A17" s="124"/>
      <c r="B17" s="123" t="s">
        <v>86</v>
      </c>
      <c r="C17" s="122"/>
      <c r="D17" s="582" t="s">
        <v>25</v>
      </c>
      <c r="E17" s="582" t="s">
        <v>25</v>
      </c>
      <c r="F17" s="582" t="s">
        <v>25</v>
      </c>
      <c r="G17" s="582" t="s">
        <v>25</v>
      </c>
      <c r="H17" s="582" t="s">
        <v>25</v>
      </c>
      <c r="I17" s="582" t="s">
        <v>25</v>
      </c>
      <c r="J17" s="582" t="s">
        <v>25</v>
      </c>
      <c r="K17" s="582" t="s">
        <v>25</v>
      </c>
      <c r="L17" s="582" t="s">
        <v>25</v>
      </c>
      <c r="M17" s="582" t="s">
        <v>25</v>
      </c>
      <c r="N17" s="582" t="s">
        <v>25</v>
      </c>
      <c r="O17" s="582">
        <v>0</v>
      </c>
      <c r="P17" s="582">
        <v>16.666666666666664</v>
      </c>
      <c r="Q17" s="627">
        <v>22.58064516129032</v>
      </c>
      <c r="R17" s="582" t="s">
        <v>25</v>
      </c>
      <c r="S17" s="582" t="s">
        <v>25</v>
      </c>
      <c r="T17" s="582" t="s">
        <v>25</v>
      </c>
      <c r="U17" s="582" t="s">
        <v>25</v>
      </c>
      <c r="V17" s="582" t="s">
        <v>25</v>
      </c>
      <c r="W17" s="582" t="s">
        <v>25</v>
      </c>
      <c r="X17" s="582" t="s">
        <v>25</v>
      </c>
      <c r="Y17" s="582" t="s">
        <v>25</v>
      </c>
      <c r="Z17" s="582" t="s">
        <v>25</v>
      </c>
      <c r="AA17" s="582" t="s">
        <v>25</v>
      </c>
      <c r="AB17" s="126" t="s">
        <v>25</v>
      </c>
      <c r="AC17" s="126">
        <v>0</v>
      </c>
      <c r="AD17" s="126">
        <v>20</v>
      </c>
      <c r="AE17" s="126">
        <v>19.047619047619047</v>
      </c>
    </row>
    <row r="18" spans="1:32">
      <c r="A18" s="124"/>
      <c r="B18" s="123" t="s">
        <v>87</v>
      </c>
      <c r="C18" s="122"/>
      <c r="D18" s="582" t="s">
        <v>25</v>
      </c>
      <c r="E18" s="582" t="s">
        <v>25</v>
      </c>
      <c r="F18" s="582" t="s">
        <v>25</v>
      </c>
      <c r="G18" s="582" t="s">
        <v>25</v>
      </c>
      <c r="H18" s="582" t="s">
        <v>25</v>
      </c>
      <c r="I18" s="582" t="s">
        <v>25</v>
      </c>
      <c r="J18" s="582" t="s">
        <v>25</v>
      </c>
      <c r="K18" s="582" t="s">
        <v>25</v>
      </c>
      <c r="L18" s="582" t="s">
        <v>25</v>
      </c>
      <c r="M18" s="582" t="s">
        <v>25</v>
      </c>
      <c r="N18" s="582" t="s">
        <v>25</v>
      </c>
      <c r="O18" s="582">
        <v>0</v>
      </c>
      <c r="P18" s="582">
        <v>50</v>
      </c>
      <c r="Q18" s="627">
        <v>3.225806451612903</v>
      </c>
      <c r="R18" s="582" t="s">
        <v>25</v>
      </c>
      <c r="S18" s="582" t="s">
        <v>25</v>
      </c>
      <c r="T18" s="582" t="s">
        <v>25</v>
      </c>
      <c r="U18" s="582" t="s">
        <v>25</v>
      </c>
      <c r="V18" s="582" t="s">
        <v>25</v>
      </c>
      <c r="W18" s="582" t="s">
        <v>25</v>
      </c>
      <c r="X18" s="582" t="s">
        <v>25</v>
      </c>
      <c r="Y18" s="582" t="s">
        <v>25</v>
      </c>
      <c r="Z18" s="582" t="s">
        <v>25</v>
      </c>
      <c r="AA18" s="582" t="s">
        <v>25</v>
      </c>
      <c r="AB18" s="126" t="s">
        <v>25</v>
      </c>
      <c r="AC18" s="126">
        <v>0</v>
      </c>
      <c r="AD18" s="126">
        <v>40</v>
      </c>
      <c r="AE18" s="126">
        <v>0</v>
      </c>
    </row>
    <row r="19" spans="1:32">
      <c r="A19" s="124"/>
      <c r="B19" s="123" t="s">
        <v>92</v>
      </c>
      <c r="C19" s="122"/>
      <c r="D19" s="582" t="s">
        <v>25</v>
      </c>
      <c r="E19" s="582" t="s">
        <v>25</v>
      </c>
      <c r="F19" s="582" t="s">
        <v>25</v>
      </c>
      <c r="G19" s="582" t="s">
        <v>25</v>
      </c>
      <c r="H19" s="582" t="s">
        <v>25</v>
      </c>
      <c r="I19" s="582" t="s">
        <v>25</v>
      </c>
      <c r="J19" s="582" t="s">
        <v>25</v>
      </c>
      <c r="K19" s="582" t="s">
        <v>25</v>
      </c>
      <c r="L19" s="582" t="s">
        <v>25</v>
      </c>
      <c r="M19" s="582" t="s">
        <v>25</v>
      </c>
      <c r="N19" s="582">
        <v>0</v>
      </c>
      <c r="O19" s="582">
        <v>3.0303030303030312</v>
      </c>
      <c r="P19" s="582">
        <v>9.2307692307692264</v>
      </c>
      <c r="Q19" s="627">
        <v>39.24050632911392</v>
      </c>
      <c r="R19" s="582" t="s">
        <v>25</v>
      </c>
      <c r="S19" s="582" t="s">
        <v>25</v>
      </c>
      <c r="T19" s="582" t="s">
        <v>25</v>
      </c>
      <c r="U19" s="582" t="s">
        <v>25</v>
      </c>
      <c r="V19" s="582" t="s">
        <v>25</v>
      </c>
      <c r="W19" s="582" t="s">
        <v>25</v>
      </c>
      <c r="X19" s="582" t="s">
        <v>25</v>
      </c>
      <c r="Y19" s="582" t="s">
        <v>25</v>
      </c>
      <c r="Z19" s="582" t="s">
        <v>25</v>
      </c>
      <c r="AA19" s="582" t="s">
        <v>25</v>
      </c>
      <c r="AB19" s="126">
        <v>0</v>
      </c>
      <c r="AC19" s="126">
        <v>5.7142857142857224</v>
      </c>
      <c r="AD19" s="126">
        <v>14.285714285714292</v>
      </c>
      <c r="AE19" s="126">
        <v>46.666666666666664</v>
      </c>
    </row>
    <row r="20" spans="1:32">
      <c r="A20" s="124"/>
      <c r="B20" s="121" t="s">
        <v>73</v>
      </c>
      <c r="C20" s="124"/>
      <c r="D20" s="126">
        <v>20.388349514563107</v>
      </c>
      <c r="E20" s="126">
        <v>13.095238095238095</v>
      </c>
      <c r="F20" s="126">
        <v>11.702127659574469</v>
      </c>
      <c r="G20" s="126">
        <v>18.26923076923077</v>
      </c>
      <c r="H20" s="126">
        <v>20</v>
      </c>
      <c r="I20" s="126">
        <v>11.688311688311689</v>
      </c>
      <c r="J20" s="126">
        <v>10.975609756097562</v>
      </c>
      <c r="K20" s="126">
        <v>9.23</v>
      </c>
      <c r="L20" s="126">
        <v>11.764705882352942</v>
      </c>
      <c r="M20" s="126">
        <v>9.375</v>
      </c>
      <c r="N20" s="126">
        <v>17.5</v>
      </c>
      <c r="O20" s="126">
        <v>12.121212121212121</v>
      </c>
      <c r="P20" s="126">
        <v>10.76923076923077</v>
      </c>
      <c r="Q20" s="580">
        <v>8.8607594936708853</v>
      </c>
      <c r="R20" s="126">
        <v>15</v>
      </c>
      <c r="S20" s="126">
        <v>6.8181818181818183</v>
      </c>
      <c r="T20" s="126">
        <v>3.9215686274509802</v>
      </c>
      <c r="U20" s="126">
        <v>3.8461538461538463</v>
      </c>
      <c r="V20" s="126">
        <v>6.8181818181818183</v>
      </c>
      <c r="W20" s="126">
        <v>6.1224489795918364</v>
      </c>
      <c r="X20" s="126">
        <v>4.7619047619047619</v>
      </c>
      <c r="Y20" s="126">
        <v>9.09</v>
      </c>
      <c r="Z20" s="581">
        <v>5.5555555555555554</v>
      </c>
      <c r="AA20" s="581">
        <v>0</v>
      </c>
      <c r="AB20" s="581">
        <v>4.166666666666667</v>
      </c>
      <c r="AC20" s="581">
        <v>0</v>
      </c>
      <c r="AD20" s="581">
        <v>5.7142857142857144</v>
      </c>
      <c r="AE20" s="581">
        <v>2.2222222222222223</v>
      </c>
    </row>
    <row r="21" spans="1:32">
      <c r="A21" s="124"/>
      <c r="B21" s="329" t="s">
        <v>74</v>
      </c>
      <c r="C21" s="538"/>
      <c r="D21" s="583">
        <v>18.446601941747574</v>
      </c>
      <c r="E21" s="583">
        <v>10.714285714285714</v>
      </c>
      <c r="F21" s="583">
        <v>10.638297872340425</v>
      </c>
      <c r="G21" s="583">
        <v>15.384615384615385</v>
      </c>
      <c r="H21" s="126">
        <v>20</v>
      </c>
      <c r="I21" s="126">
        <v>11.688311688311689</v>
      </c>
      <c r="J21" s="126">
        <v>10.975609756097562</v>
      </c>
      <c r="K21" s="583">
        <v>9.23</v>
      </c>
      <c r="L21" s="126">
        <v>11.764705882352942</v>
      </c>
      <c r="M21" s="126">
        <v>9.375</v>
      </c>
      <c r="N21" s="126">
        <v>15</v>
      </c>
      <c r="O21" s="126">
        <v>15.151515151515152</v>
      </c>
      <c r="P21" s="126">
        <v>9.2307692307692317</v>
      </c>
      <c r="Q21" s="580">
        <v>8.8607594936708853</v>
      </c>
      <c r="R21" s="126">
        <v>11.666666666666666</v>
      </c>
      <c r="S21" s="126">
        <v>4.5454545454545459</v>
      </c>
      <c r="T21" s="126">
        <v>1.9607843137254901</v>
      </c>
      <c r="U21" s="126">
        <v>1.9230769230769231</v>
      </c>
      <c r="V21" s="126">
        <v>6.8181818181818183</v>
      </c>
      <c r="W21" s="126">
        <v>6.1224489795918364</v>
      </c>
      <c r="X21" s="126">
        <v>4.7619047619047619</v>
      </c>
      <c r="Y21" s="126">
        <v>9.09</v>
      </c>
      <c r="Z21" s="583">
        <v>5.5555555555555554</v>
      </c>
      <c r="AA21" s="583">
        <v>0</v>
      </c>
      <c r="AB21" s="583">
        <v>4.166666666666667</v>
      </c>
      <c r="AC21" s="583">
        <v>5.7142857142857144</v>
      </c>
      <c r="AD21" s="583">
        <v>2.8571428571428572</v>
      </c>
      <c r="AE21" s="583">
        <v>2.2222222222222223</v>
      </c>
    </row>
    <row r="22" spans="1:32">
      <c r="A22" s="124"/>
      <c r="B22" s="484" t="s">
        <v>24</v>
      </c>
      <c r="C22" s="542"/>
      <c r="D22" s="585">
        <v>94.174757281553397</v>
      </c>
      <c r="E22" s="585">
        <v>90.476190476190482</v>
      </c>
      <c r="F22" s="585">
        <v>86.170212765957444</v>
      </c>
      <c r="G22" s="585">
        <v>82.692307692307693</v>
      </c>
      <c r="H22" s="585">
        <v>94.666666666666671</v>
      </c>
      <c r="I22" s="585">
        <v>89.610389610389603</v>
      </c>
      <c r="J22" s="585">
        <v>86.58536585365853</v>
      </c>
      <c r="K22" s="126">
        <v>96.92</v>
      </c>
      <c r="L22" s="585">
        <v>91.17647058823529</v>
      </c>
      <c r="M22" s="585">
        <v>81.25</v>
      </c>
      <c r="N22" s="585">
        <v>67.5</v>
      </c>
      <c r="O22" s="585">
        <v>80.303030303030297</v>
      </c>
      <c r="P22" s="585">
        <v>84.615384615384613</v>
      </c>
      <c r="Q22" s="586">
        <v>88.60759493670885</v>
      </c>
      <c r="R22" s="585">
        <v>95</v>
      </c>
      <c r="S22" s="585">
        <v>95.454545454545453</v>
      </c>
      <c r="T22" s="585">
        <v>90.196078431372555</v>
      </c>
      <c r="U22" s="585">
        <v>80.769230769230774</v>
      </c>
      <c r="V22" s="585">
        <v>95.454545454545453</v>
      </c>
      <c r="W22" s="585">
        <v>85.714285714285708</v>
      </c>
      <c r="X22" s="585">
        <v>85.714285714285708</v>
      </c>
      <c r="Y22" s="585">
        <v>96.96</v>
      </c>
      <c r="Z22" s="581">
        <v>88.888888888888886</v>
      </c>
      <c r="AA22" s="581">
        <v>77.777777777777771</v>
      </c>
      <c r="AB22" s="581">
        <v>62.5</v>
      </c>
      <c r="AC22" s="581">
        <v>74.285714285714292</v>
      </c>
      <c r="AD22" s="581">
        <v>80</v>
      </c>
      <c r="AE22" s="581">
        <v>86.666666666666671</v>
      </c>
    </row>
    <row r="23" spans="1:32">
      <c r="A23" s="124"/>
      <c r="B23" s="121" t="s">
        <v>7</v>
      </c>
      <c r="C23" s="124"/>
      <c r="D23" s="126">
        <v>2.912621359223301</v>
      </c>
      <c r="E23" s="126">
        <v>13.095238095238095</v>
      </c>
      <c r="F23" s="126">
        <v>23.404255319148938</v>
      </c>
      <c r="G23" s="126">
        <v>31.73076923076923</v>
      </c>
      <c r="H23" s="126">
        <v>36</v>
      </c>
      <c r="I23" s="126">
        <v>38.961038961038959</v>
      </c>
      <c r="J23" s="126">
        <v>30.487804878048781</v>
      </c>
      <c r="K23" s="126">
        <v>29.23</v>
      </c>
      <c r="L23" s="126">
        <v>20.588235294117649</v>
      </c>
      <c r="M23" s="126">
        <v>25</v>
      </c>
      <c r="N23" s="126">
        <v>57.5</v>
      </c>
      <c r="O23" s="126">
        <v>57.575757575757578</v>
      </c>
      <c r="P23" s="126">
        <v>40</v>
      </c>
      <c r="Q23" s="580">
        <v>49.367088607594937</v>
      </c>
      <c r="R23" s="126">
        <v>5</v>
      </c>
      <c r="S23" s="126">
        <v>20.454545454545453</v>
      </c>
      <c r="T23" s="126">
        <v>27.450980392156861</v>
      </c>
      <c r="U23" s="126">
        <v>48.07692307692308</v>
      </c>
      <c r="V23" s="126">
        <v>47.727272727272727</v>
      </c>
      <c r="W23" s="126">
        <v>46.938775510204081</v>
      </c>
      <c r="X23" s="126">
        <v>42.857142857142854</v>
      </c>
      <c r="Y23" s="126">
        <v>45.45</v>
      </c>
      <c r="Z23" s="581">
        <v>22.222222222222221</v>
      </c>
      <c r="AA23" s="581">
        <v>22.222222222222221</v>
      </c>
      <c r="AB23" s="581">
        <v>75</v>
      </c>
      <c r="AC23" s="581">
        <v>80</v>
      </c>
      <c r="AD23" s="581">
        <v>51.428571428571423</v>
      </c>
      <c r="AE23" s="581">
        <v>60</v>
      </c>
    </row>
    <row r="24" spans="1:32">
      <c r="A24" s="124"/>
      <c r="B24" s="121" t="s">
        <v>8</v>
      </c>
      <c r="C24" s="124"/>
      <c r="D24" s="126">
        <v>2.912621359223301</v>
      </c>
      <c r="E24" s="126">
        <v>3.5714285714285716</v>
      </c>
      <c r="F24" s="126">
        <v>14.893617021276595</v>
      </c>
      <c r="G24" s="126">
        <v>7.6923076923076925</v>
      </c>
      <c r="H24" s="126">
        <v>12</v>
      </c>
      <c r="I24" s="126">
        <v>6.4935064935064934</v>
      </c>
      <c r="J24" s="126">
        <v>8.536585365853659</v>
      </c>
      <c r="K24" s="126">
        <v>10.8</v>
      </c>
      <c r="L24" s="126">
        <v>5.882352941176471</v>
      </c>
      <c r="M24" s="126">
        <v>0</v>
      </c>
      <c r="N24" s="126">
        <v>2.5</v>
      </c>
      <c r="O24" s="126">
        <v>4.5454545454545459</v>
      </c>
      <c r="P24" s="126">
        <v>6.1538461538461542</v>
      </c>
      <c r="Q24" s="580">
        <v>7.59493670886076</v>
      </c>
      <c r="R24" s="126">
        <v>5</v>
      </c>
      <c r="S24" s="126">
        <v>4.5454545454545459</v>
      </c>
      <c r="T24" s="126">
        <v>19.607843137254903</v>
      </c>
      <c r="U24" s="126">
        <v>9.615384615384615</v>
      </c>
      <c r="V24" s="126">
        <v>18.181818181818183</v>
      </c>
      <c r="W24" s="126">
        <v>10.204081632653061</v>
      </c>
      <c r="X24" s="126">
        <v>11.904761904761905</v>
      </c>
      <c r="Y24" s="126">
        <v>9.09</v>
      </c>
      <c r="Z24" s="581">
        <v>11.111111111111111</v>
      </c>
      <c r="AA24" s="581">
        <v>0</v>
      </c>
      <c r="AB24" s="581">
        <v>4.166666666666667</v>
      </c>
      <c r="AC24" s="581">
        <v>5.7142857142857144</v>
      </c>
      <c r="AD24" s="581">
        <v>8.5714285714285712</v>
      </c>
      <c r="AE24" s="581">
        <v>8.8888888888888893</v>
      </c>
    </row>
    <row r="25" spans="1:32">
      <c r="A25" s="124"/>
      <c r="B25" s="329" t="s">
        <v>9</v>
      </c>
      <c r="C25" s="538"/>
      <c r="D25" s="583">
        <v>32.038834951456309</v>
      </c>
      <c r="E25" s="583">
        <v>57.142857142857146</v>
      </c>
      <c r="F25" s="583">
        <v>54.255319148936174</v>
      </c>
      <c r="G25" s="583">
        <v>46.153846153846153</v>
      </c>
      <c r="H25" s="583">
        <v>56</v>
      </c>
      <c r="I25" s="583">
        <v>54.545454545454547</v>
      </c>
      <c r="J25" s="583">
        <v>46.341463414634148</v>
      </c>
      <c r="K25" s="583">
        <v>55.38</v>
      </c>
      <c r="L25" s="583">
        <v>17.647058823529413</v>
      </c>
      <c r="M25" s="583">
        <v>40.625</v>
      </c>
      <c r="N25" s="583">
        <v>30</v>
      </c>
      <c r="O25" s="583">
        <v>66.666666666666657</v>
      </c>
      <c r="P25" s="583">
        <v>66.153846153846146</v>
      </c>
      <c r="Q25" s="584">
        <v>44.303797468354425</v>
      </c>
      <c r="R25" s="583">
        <v>38.333333333333336</v>
      </c>
      <c r="S25" s="583">
        <v>63.636363636363633</v>
      </c>
      <c r="T25" s="583">
        <v>58.823529411764703</v>
      </c>
      <c r="U25" s="583">
        <v>61.53846153846154</v>
      </c>
      <c r="V25" s="583">
        <v>65.909090909090907</v>
      </c>
      <c r="W25" s="583">
        <v>57.142857142857146</v>
      </c>
      <c r="X25" s="583">
        <v>47.61904761904762</v>
      </c>
      <c r="Y25" s="583">
        <v>57.57</v>
      </c>
      <c r="Z25" s="583">
        <v>16.666666666666668</v>
      </c>
      <c r="AA25" s="583">
        <v>33.333333333333336</v>
      </c>
      <c r="AB25" s="583">
        <v>25</v>
      </c>
      <c r="AC25" s="583">
        <v>71.428571428571431</v>
      </c>
      <c r="AD25" s="583">
        <v>65.714285714285708</v>
      </c>
      <c r="AE25" s="583">
        <v>35.555555555555557</v>
      </c>
    </row>
    <row r="26" spans="1:32">
      <c r="A26" s="124"/>
      <c r="B26" s="484" t="s">
        <v>68</v>
      </c>
      <c r="C26" s="124"/>
      <c r="D26" s="126">
        <v>0</v>
      </c>
      <c r="E26" s="126">
        <v>0</v>
      </c>
      <c r="F26" s="126">
        <v>1.0638297872340425</v>
      </c>
      <c r="G26" s="126">
        <v>2.8846153846153846</v>
      </c>
      <c r="H26" s="126">
        <v>4</v>
      </c>
      <c r="I26" s="126">
        <v>5.1948051948051948</v>
      </c>
      <c r="J26" s="126">
        <v>2.4390243902439024</v>
      </c>
      <c r="K26" s="126">
        <v>6.15</v>
      </c>
      <c r="L26" s="126">
        <v>8.8235294117647065</v>
      </c>
      <c r="M26" s="126">
        <v>0</v>
      </c>
      <c r="N26" s="126">
        <v>2.5</v>
      </c>
      <c r="O26" s="126">
        <v>3.0303030303030303</v>
      </c>
      <c r="P26" s="126">
        <v>3.0769230769230771</v>
      </c>
      <c r="Q26" s="580">
        <v>2.5316455696202533</v>
      </c>
      <c r="R26" s="126">
        <v>0</v>
      </c>
      <c r="S26" s="126">
        <v>0</v>
      </c>
      <c r="T26" s="126">
        <v>0</v>
      </c>
      <c r="U26" s="126">
        <v>3.8461538461538463</v>
      </c>
      <c r="V26" s="126">
        <v>6.8181818181818183</v>
      </c>
      <c r="W26" s="126">
        <v>6.1224489795918364</v>
      </c>
      <c r="X26" s="126">
        <v>2.3809523809523809</v>
      </c>
      <c r="Y26" s="126">
        <v>3.03</v>
      </c>
      <c r="Z26" s="581">
        <v>16.666666666666668</v>
      </c>
      <c r="AA26" s="581">
        <v>0</v>
      </c>
      <c r="AB26" s="581">
        <v>4.166666666666667</v>
      </c>
      <c r="AC26" s="581">
        <v>5.7142857142857144</v>
      </c>
      <c r="AD26" s="581">
        <v>2.8571428571428572</v>
      </c>
      <c r="AE26" s="581">
        <v>0</v>
      </c>
    </row>
    <row r="27" spans="1:32">
      <c r="A27" s="124"/>
      <c r="B27" s="110" t="s">
        <v>29</v>
      </c>
      <c r="C27" s="124"/>
      <c r="D27" s="126">
        <v>0</v>
      </c>
      <c r="E27" s="126">
        <v>0</v>
      </c>
      <c r="F27" s="126">
        <v>0</v>
      </c>
      <c r="G27" s="126">
        <v>0</v>
      </c>
      <c r="H27" s="126">
        <v>4</v>
      </c>
      <c r="I27" s="126">
        <v>5.1948051948051948</v>
      </c>
      <c r="J27" s="126">
        <v>3.6585365853658538</v>
      </c>
      <c r="K27" s="126">
        <v>4.6150000000000002</v>
      </c>
      <c r="L27" s="126">
        <v>0</v>
      </c>
      <c r="M27" s="126">
        <v>6.25</v>
      </c>
      <c r="N27" s="126">
        <v>2.5</v>
      </c>
      <c r="O27" s="126">
        <v>1.5151515151515151</v>
      </c>
      <c r="P27" s="126">
        <v>3.0769230769230771</v>
      </c>
      <c r="Q27" s="580">
        <v>3.79746835443038</v>
      </c>
      <c r="R27" s="126">
        <v>0</v>
      </c>
      <c r="S27" s="126">
        <v>0</v>
      </c>
      <c r="T27" s="126">
        <v>0</v>
      </c>
      <c r="U27" s="126">
        <v>0</v>
      </c>
      <c r="V27" s="126">
        <v>6.8181818181818183</v>
      </c>
      <c r="W27" s="126">
        <v>8.1632653061224492</v>
      </c>
      <c r="X27" s="126">
        <v>7.1428571428571432</v>
      </c>
      <c r="Y27" s="126">
        <v>3.03</v>
      </c>
      <c r="Z27" s="581">
        <v>0</v>
      </c>
      <c r="AA27" s="581">
        <v>5.5555555555555554</v>
      </c>
      <c r="AB27" s="581">
        <v>4.166666666666667</v>
      </c>
      <c r="AC27" s="581">
        <v>2.8571428571428572</v>
      </c>
      <c r="AD27" s="581">
        <v>5.7142857142857144</v>
      </c>
      <c r="AE27" s="581">
        <v>6.666666666666667</v>
      </c>
    </row>
    <row r="28" spans="1:32">
      <c r="A28" s="124"/>
      <c r="B28" s="122" t="s">
        <v>101</v>
      </c>
      <c r="C28" s="538"/>
      <c r="D28" s="583">
        <v>0</v>
      </c>
      <c r="E28" s="583">
        <v>0</v>
      </c>
      <c r="F28" s="583">
        <v>1.0638297872340425</v>
      </c>
      <c r="G28" s="583">
        <v>2.8846153846153846</v>
      </c>
      <c r="H28" s="583">
        <v>5.333333333333333</v>
      </c>
      <c r="I28" s="583">
        <v>6.4935064935064934</v>
      </c>
      <c r="J28" s="583">
        <v>6.0975609756097562</v>
      </c>
      <c r="K28" s="583">
        <v>7.69</v>
      </c>
      <c r="L28" s="583">
        <v>8.8235294117647065</v>
      </c>
      <c r="M28" s="583">
        <v>6.25</v>
      </c>
      <c r="N28" s="583">
        <v>5</v>
      </c>
      <c r="O28" s="583">
        <v>3.0303030303030303</v>
      </c>
      <c r="P28" s="583">
        <v>7.6923076923076925</v>
      </c>
      <c r="Q28" s="584">
        <v>11.39240506329114</v>
      </c>
      <c r="R28" s="583">
        <v>0</v>
      </c>
      <c r="S28" s="583">
        <v>0</v>
      </c>
      <c r="T28" s="583">
        <v>0</v>
      </c>
      <c r="U28" s="583">
        <v>3.8461538461538463</v>
      </c>
      <c r="V28" s="583">
        <v>9.0909090909090917</v>
      </c>
      <c r="W28" s="583">
        <v>8.1632653061224492</v>
      </c>
      <c r="X28" s="583">
        <v>9.5238095238095237</v>
      </c>
      <c r="Y28" s="583">
        <v>3.03</v>
      </c>
      <c r="Z28" s="583">
        <v>16.666666666666668</v>
      </c>
      <c r="AA28" s="583">
        <v>5.5555555555555554</v>
      </c>
      <c r="AB28" s="583">
        <v>8.3333333333333339</v>
      </c>
      <c r="AC28" s="583">
        <v>5.7142857142857144</v>
      </c>
      <c r="AD28" s="583">
        <v>8.5714285714285712</v>
      </c>
      <c r="AE28" s="583">
        <v>15.555555555555555</v>
      </c>
    </row>
    <row r="29" spans="1:32">
      <c r="A29" s="124"/>
      <c r="B29" s="543" t="s">
        <v>31</v>
      </c>
      <c r="C29" s="124"/>
      <c r="D29" s="126">
        <v>0</v>
      </c>
      <c r="E29" s="126">
        <v>0</v>
      </c>
      <c r="F29" s="126">
        <v>0</v>
      </c>
      <c r="G29" s="126">
        <v>0</v>
      </c>
      <c r="H29" s="126">
        <v>0</v>
      </c>
      <c r="I29" s="126">
        <v>0</v>
      </c>
      <c r="J29" s="126">
        <v>0</v>
      </c>
      <c r="K29" s="126">
        <v>0</v>
      </c>
      <c r="L29" s="126">
        <v>0</v>
      </c>
      <c r="M29" s="126">
        <v>0</v>
      </c>
      <c r="N29" s="126">
        <v>0</v>
      </c>
      <c r="O29" s="126">
        <v>0</v>
      </c>
      <c r="P29" s="126">
        <v>0</v>
      </c>
      <c r="Q29" s="580">
        <v>0</v>
      </c>
      <c r="R29" s="126">
        <v>0</v>
      </c>
      <c r="S29" s="126">
        <v>0</v>
      </c>
      <c r="T29" s="126">
        <v>0</v>
      </c>
      <c r="U29" s="126">
        <v>0</v>
      </c>
      <c r="V29" s="126">
        <v>0</v>
      </c>
      <c r="W29" s="126">
        <v>0</v>
      </c>
      <c r="X29" s="126">
        <v>0</v>
      </c>
      <c r="Y29" s="126">
        <v>0</v>
      </c>
      <c r="Z29" s="581">
        <v>0</v>
      </c>
      <c r="AA29" s="581">
        <v>0</v>
      </c>
      <c r="AB29" s="581">
        <v>0</v>
      </c>
      <c r="AC29" s="581">
        <v>0</v>
      </c>
      <c r="AD29" s="581">
        <v>0</v>
      </c>
      <c r="AE29" s="581">
        <v>0</v>
      </c>
    </row>
    <row r="30" spans="1:32" ht="13.5">
      <c r="A30" s="124"/>
      <c r="B30" s="110" t="s">
        <v>91</v>
      </c>
      <c r="C30" s="124"/>
      <c r="D30" s="582" t="s">
        <v>25</v>
      </c>
      <c r="E30" s="582" t="s">
        <v>25</v>
      </c>
      <c r="F30" s="582" t="s">
        <v>25</v>
      </c>
      <c r="G30" s="582" t="s">
        <v>25</v>
      </c>
      <c r="H30" s="582" t="s">
        <v>25</v>
      </c>
      <c r="I30" s="582" t="s">
        <v>25</v>
      </c>
      <c r="J30" s="582" t="s">
        <v>25</v>
      </c>
      <c r="K30" s="582" t="s">
        <v>25</v>
      </c>
      <c r="L30" s="126">
        <v>2.9411764705882355</v>
      </c>
      <c r="M30" s="126">
        <v>0</v>
      </c>
      <c r="N30" s="126">
        <v>2.5</v>
      </c>
      <c r="O30" s="126">
        <v>0</v>
      </c>
      <c r="P30" s="126">
        <v>1.5384615384615385</v>
      </c>
      <c r="Q30" s="580">
        <v>5.0632911392405067</v>
      </c>
      <c r="R30" s="582" t="s">
        <v>25</v>
      </c>
      <c r="S30" s="582" t="s">
        <v>25</v>
      </c>
      <c r="T30" s="582" t="s">
        <v>25</v>
      </c>
      <c r="U30" s="582" t="s">
        <v>25</v>
      </c>
      <c r="V30" s="582" t="s">
        <v>25</v>
      </c>
      <c r="W30" s="582" t="s">
        <v>25</v>
      </c>
      <c r="X30" s="582" t="s">
        <v>25</v>
      </c>
      <c r="Y30" s="582" t="s">
        <v>25</v>
      </c>
      <c r="Z30" s="581">
        <v>5.5555555555555554</v>
      </c>
      <c r="AA30" s="581">
        <v>0</v>
      </c>
      <c r="AB30" s="581">
        <v>4.166666666666667</v>
      </c>
      <c r="AC30" s="581">
        <v>0</v>
      </c>
      <c r="AD30" s="581">
        <v>0</v>
      </c>
      <c r="AE30" s="581">
        <v>8.8888888888888893</v>
      </c>
    </row>
    <row r="31" spans="1:32">
      <c r="A31" s="124"/>
      <c r="B31" s="121" t="s">
        <v>4</v>
      </c>
      <c r="C31" s="124"/>
      <c r="D31" s="126">
        <v>0</v>
      </c>
      <c r="E31" s="126">
        <v>0</v>
      </c>
      <c r="F31" s="126">
        <v>0</v>
      </c>
      <c r="G31" s="126">
        <v>0.96153846153846156</v>
      </c>
      <c r="H31" s="126">
        <v>1.3333333333333333</v>
      </c>
      <c r="I31" s="126">
        <v>2.5974025974025974</v>
      </c>
      <c r="J31" s="126">
        <v>2.4390243902439024</v>
      </c>
      <c r="K31" s="126">
        <v>0</v>
      </c>
      <c r="L31" s="126">
        <v>0</v>
      </c>
      <c r="M31" s="126">
        <v>0</v>
      </c>
      <c r="N31" s="126">
        <v>0</v>
      </c>
      <c r="O31" s="126">
        <v>3.0303030303030303</v>
      </c>
      <c r="P31" s="126">
        <v>3.0769230769230771</v>
      </c>
      <c r="Q31" s="580">
        <v>2.5316455696202533</v>
      </c>
      <c r="R31" s="126">
        <v>0</v>
      </c>
      <c r="S31" s="126">
        <v>0</v>
      </c>
      <c r="T31" s="126">
        <v>0</v>
      </c>
      <c r="U31" s="126">
        <v>1.9230769230769231</v>
      </c>
      <c r="V31" s="126">
        <v>2.2727272727272729</v>
      </c>
      <c r="W31" s="126">
        <v>4.0816326530612246</v>
      </c>
      <c r="X31" s="126">
        <v>4.7619047619047619</v>
      </c>
      <c r="Y31" s="126">
        <v>0</v>
      </c>
      <c r="Z31" s="581">
        <v>0</v>
      </c>
      <c r="AA31" s="581">
        <v>0</v>
      </c>
      <c r="AB31" s="581">
        <v>0</v>
      </c>
      <c r="AC31" s="581">
        <v>5.7142857142857144</v>
      </c>
      <c r="AD31" s="581">
        <v>5.7142857142857144</v>
      </c>
      <c r="AE31" s="581">
        <v>4.4444444444444446</v>
      </c>
    </row>
    <row r="32" spans="1:32">
      <c r="B32" s="528" t="s">
        <v>32</v>
      </c>
      <c r="C32" s="124"/>
      <c r="D32" s="126">
        <v>0</v>
      </c>
      <c r="E32" s="126">
        <v>0</v>
      </c>
      <c r="F32" s="126">
        <v>1.0638297872340425</v>
      </c>
      <c r="G32" s="126">
        <v>3.8461538461538463</v>
      </c>
      <c r="H32" s="126">
        <v>6.666666666666667</v>
      </c>
      <c r="I32" s="126">
        <v>6.4935064935064934</v>
      </c>
      <c r="J32" s="126">
        <v>6.0975609756097562</v>
      </c>
      <c r="K32" s="583">
        <v>7.69</v>
      </c>
      <c r="L32" s="126">
        <v>8.8235294117647065</v>
      </c>
      <c r="M32" s="126">
        <v>6.25</v>
      </c>
      <c r="N32" s="126">
        <v>7.5</v>
      </c>
      <c r="O32" s="126">
        <v>4.5454545454545459</v>
      </c>
      <c r="P32" s="126">
        <v>7.6923076923076925</v>
      </c>
      <c r="Q32" s="580">
        <v>11.39240506329114</v>
      </c>
      <c r="R32" s="126">
        <v>0</v>
      </c>
      <c r="S32" s="126">
        <v>0</v>
      </c>
      <c r="T32" s="126">
        <v>0</v>
      </c>
      <c r="U32" s="126">
        <v>5.7692307692307692</v>
      </c>
      <c r="V32" s="126">
        <v>11.363636363636363</v>
      </c>
      <c r="W32" s="126">
        <v>8.1632653061224492</v>
      </c>
      <c r="X32" s="126">
        <v>9.5238095238095237</v>
      </c>
      <c r="Y32" s="126">
        <v>3.03</v>
      </c>
      <c r="Z32" s="583">
        <v>16.666666666666668</v>
      </c>
      <c r="AA32" s="583">
        <v>5.5555555555555554</v>
      </c>
      <c r="AB32" s="583">
        <v>12.5</v>
      </c>
      <c r="AC32" s="583">
        <v>8.5714285714285712</v>
      </c>
      <c r="AD32" s="583">
        <v>8.5714285714285712</v>
      </c>
      <c r="AE32" s="583">
        <v>15.555555555555555</v>
      </c>
      <c r="AF32" s="251"/>
    </row>
    <row r="33" spans="2:31" ht="13.5">
      <c r="B33" s="484" t="s">
        <v>79</v>
      </c>
      <c r="C33" s="542"/>
      <c r="D33" s="585">
        <v>7.3170731707317076</v>
      </c>
      <c r="E33" s="585">
        <v>9.5890410958904102</v>
      </c>
      <c r="F33" s="585">
        <v>12.048192771084338</v>
      </c>
      <c r="G33" s="585">
        <v>14.117647058823529</v>
      </c>
      <c r="H33" s="585">
        <v>13.333333333333334</v>
      </c>
      <c r="I33" s="585">
        <v>2.9411764705882355</v>
      </c>
      <c r="J33" s="585">
        <v>8.2191780821917817</v>
      </c>
      <c r="K33" s="126">
        <v>8.4745762711864412</v>
      </c>
      <c r="L33" s="585">
        <v>5.882352941176471</v>
      </c>
      <c r="M33" s="585">
        <v>9.375</v>
      </c>
      <c r="N33" s="585">
        <v>15</v>
      </c>
      <c r="O33" s="585">
        <v>8.6206896551724146</v>
      </c>
      <c r="P33" s="585">
        <v>10.344827586206897</v>
      </c>
      <c r="Q33" s="586">
        <v>8.3333333333333321</v>
      </c>
      <c r="R33" s="585">
        <v>7.8431372549019605</v>
      </c>
      <c r="S33" s="585">
        <v>7.3170731707317076</v>
      </c>
      <c r="T33" s="585">
        <v>6.1224489795918364</v>
      </c>
      <c r="U33" s="585">
        <v>8</v>
      </c>
      <c r="V33" s="585">
        <v>9.7560975609756095</v>
      </c>
      <c r="W33" s="585">
        <v>0</v>
      </c>
      <c r="X33" s="585">
        <v>2.5</v>
      </c>
      <c r="Y33" s="585">
        <v>13.33</v>
      </c>
      <c r="Z33" s="581">
        <v>5.5555555555555554</v>
      </c>
      <c r="AA33" s="581">
        <v>11.111111111111111</v>
      </c>
      <c r="AB33" s="581">
        <v>16.666666666666668</v>
      </c>
      <c r="AC33" s="581">
        <v>8.5714285714285712</v>
      </c>
      <c r="AD33" s="581">
        <v>12.121212121212121</v>
      </c>
      <c r="AE33" s="581">
        <v>4.5454545454545459</v>
      </c>
    </row>
    <row r="34" spans="2:31" ht="13.5">
      <c r="B34" s="329" t="s">
        <v>80</v>
      </c>
      <c r="C34" s="538"/>
      <c r="D34" s="583">
        <v>0.970873786407767</v>
      </c>
      <c r="E34" s="583">
        <v>0</v>
      </c>
      <c r="F34" s="583">
        <v>2.1276595744680851</v>
      </c>
      <c r="G34" s="583">
        <v>0.96153846153846156</v>
      </c>
      <c r="H34" s="583">
        <v>1.6666666666666667</v>
      </c>
      <c r="I34" s="583">
        <v>0</v>
      </c>
      <c r="J34" s="583">
        <v>1.3698630136986301</v>
      </c>
      <c r="K34" s="583">
        <v>0</v>
      </c>
      <c r="L34" s="583">
        <v>0</v>
      </c>
      <c r="M34" s="583">
        <v>9.375</v>
      </c>
      <c r="N34" s="583">
        <v>0</v>
      </c>
      <c r="O34" s="583">
        <v>0</v>
      </c>
      <c r="P34" s="583">
        <v>1.7241379310344827</v>
      </c>
      <c r="Q34" s="584">
        <v>0</v>
      </c>
      <c r="R34" s="583">
        <v>1.6666666666666667</v>
      </c>
      <c r="S34" s="583">
        <v>0</v>
      </c>
      <c r="T34" s="583">
        <v>3.9215686274509802</v>
      </c>
      <c r="U34" s="583">
        <v>1.9230769230769231</v>
      </c>
      <c r="V34" s="583">
        <v>2.4390243902439024</v>
      </c>
      <c r="W34" s="583">
        <v>0</v>
      </c>
      <c r="X34" s="583">
        <v>2.5</v>
      </c>
      <c r="Y34" s="583">
        <v>0</v>
      </c>
      <c r="Z34" s="583">
        <v>0</v>
      </c>
      <c r="AA34" s="583">
        <v>16.666666666666668</v>
      </c>
      <c r="AB34" s="583">
        <v>0</v>
      </c>
      <c r="AC34" s="583">
        <v>0</v>
      </c>
      <c r="AD34" s="583">
        <v>3.0303030303030303</v>
      </c>
      <c r="AE34" s="583">
        <v>0</v>
      </c>
    </row>
    <row r="35" spans="2:31" ht="13.5">
      <c r="B35" s="329" t="s">
        <v>81</v>
      </c>
      <c r="C35" s="487"/>
      <c r="D35" s="583">
        <v>0.970873786407767</v>
      </c>
      <c r="E35" s="583">
        <v>1.1904761904761905</v>
      </c>
      <c r="F35" s="583">
        <v>8.5106382978723403</v>
      </c>
      <c r="G35" s="583">
        <v>1.9230769230769231</v>
      </c>
      <c r="H35" s="583">
        <v>10.666666666666666</v>
      </c>
      <c r="I35" s="583">
        <v>9.0909090909090917</v>
      </c>
      <c r="J35" s="583">
        <v>9.7560975609756095</v>
      </c>
      <c r="K35" s="583">
        <v>12.3</v>
      </c>
      <c r="L35" s="583">
        <v>8.8235294117647065</v>
      </c>
      <c r="M35" s="583">
        <v>12.5</v>
      </c>
      <c r="N35" s="583">
        <v>10</v>
      </c>
      <c r="O35" s="583">
        <v>12.121212121212121</v>
      </c>
      <c r="P35" s="583">
        <v>21.53846153846154</v>
      </c>
      <c r="Q35" s="584">
        <v>26.582278481012654</v>
      </c>
      <c r="R35" s="583">
        <v>1.6666666666666667</v>
      </c>
      <c r="S35" s="583">
        <v>2.2727272727272729</v>
      </c>
      <c r="T35" s="583">
        <v>11.764705882352942</v>
      </c>
      <c r="U35" s="583">
        <v>3.8461538461538463</v>
      </c>
      <c r="V35" s="583">
        <v>15.909090909090908</v>
      </c>
      <c r="W35" s="583">
        <v>10.204081632653061</v>
      </c>
      <c r="X35" s="583">
        <v>16.666666666666668</v>
      </c>
      <c r="Y35" s="583">
        <v>9.09</v>
      </c>
      <c r="Z35" s="583">
        <v>16.666666666666668</v>
      </c>
      <c r="AA35" s="583">
        <v>16.666666666666668</v>
      </c>
      <c r="AB35" s="583">
        <v>16.666666666666668</v>
      </c>
      <c r="AC35" s="583">
        <v>22.857142857142858</v>
      </c>
      <c r="AD35" s="583">
        <v>25.714285714285712</v>
      </c>
      <c r="AE35" s="583">
        <v>37.777777777777779</v>
      </c>
    </row>
    <row r="36" spans="2:31" ht="62.25" customHeight="1">
      <c r="B36" s="657" t="s">
        <v>95</v>
      </c>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row>
  </sheetData>
  <mergeCells count="5">
    <mergeCell ref="B2:AE3"/>
    <mergeCell ref="B36:AE36"/>
    <mergeCell ref="C4:D4"/>
    <mergeCell ref="D5:Q5"/>
    <mergeCell ref="R5:AE5"/>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3" orientation="landscape"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8"/>
  <sheetViews>
    <sheetView zoomScale="80" zoomScaleNormal="80" workbookViewId="0">
      <selection activeCell="C4" sqref="C4:D4"/>
    </sheetView>
  </sheetViews>
  <sheetFormatPr baseColWidth="10" defaultRowHeight="12.75"/>
  <cols>
    <col min="1" max="1" width="5.7109375" style="77" customWidth="1"/>
    <col min="2" max="2" width="17.7109375" style="77" customWidth="1"/>
    <col min="3" max="3" width="12.42578125" style="77" customWidth="1"/>
    <col min="4" max="4" width="7.7109375" style="77" customWidth="1"/>
    <col min="5" max="28" width="7.28515625" style="77" customWidth="1"/>
    <col min="29" max="31" width="8" style="77" customWidth="1"/>
    <col min="32" max="16384" width="11.42578125" style="77"/>
  </cols>
  <sheetData>
    <row r="1" spans="1:32" ht="9.75" customHeight="1">
      <c r="A1" s="44"/>
      <c r="B1" s="44"/>
      <c r="C1" s="44"/>
      <c r="D1" s="44"/>
      <c r="E1" s="44"/>
      <c r="F1" s="44"/>
      <c r="G1" s="44"/>
      <c r="H1" s="44"/>
      <c r="I1" s="44"/>
      <c r="J1" s="44"/>
      <c r="K1" s="44"/>
      <c r="L1" s="44"/>
      <c r="M1" s="44"/>
      <c r="N1" s="44"/>
      <c r="O1" s="44"/>
      <c r="P1" s="44"/>
      <c r="Q1" s="44"/>
      <c r="R1" s="44"/>
      <c r="S1" s="44"/>
      <c r="T1" s="44"/>
      <c r="U1" s="44"/>
      <c r="V1" s="44"/>
      <c r="W1" s="44"/>
      <c r="X1" s="44"/>
    </row>
    <row r="2" spans="1:32" ht="12.75" customHeight="1">
      <c r="A2" s="44"/>
      <c r="B2" s="661" t="s">
        <v>217</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row>
    <row r="3" spans="1:32" ht="12" customHeight="1">
      <c r="A3" s="44"/>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row>
    <row r="4" spans="1:32" ht="14.25" customHeight="1">
      <c r="A4" s="44"/>
      <c r="B4" s="26" t="s">
        <v>20</v>
      </c>
      <c r="C4" s="659" t="s">
        <v>53</v>
      </c>
      <c r="D4" s="659"/>
      <c r="E4" s="78"/>
      <c r="F4" s="78"/>
      <c r="G4" s="78"/>
      <c r="H4" s="78"/>
      <c r="I4" s="78"/>
      <c r="J4" s="78"/>
      <c r="K4" s="78"/>
      <c r="L4" s="78"/>
      <c r="M4" s="78"/>
      <c r="N4" s="78"/>
      <c r="O4" s="78"/>
      <c r="P4" s="78"/>
      <c r="Q4" s="78"/>
      <c r="R4" s="78"/>
      <c r="S4" s="78"/>
      <c r="T4" s="78"/>
      <c r="U4" s="78"/>
      <c r="V4" s="78"/>
      <c r="W4" s="78"/>
      <c r="X4" s="78"/>
    </row>
    <row r="5" spans="1:32" ht="14.25" customHeight="1">
      <c r="A5" s="44"/>
      <c r="B5" s="44"/>
      <c r="C5" s="78"/>
      <c r="D5" s="662" t="s">
        <v>19</v>
      </c>
      <c r="E5" s="662"/>
      <c r="F5" s="662"/>
      <c r="G5" s="662"/>
      <c r="H5" s="662"/>
      <c r="I5" s="662"/>
      <c r="J5" s="662"/>
      <c r="K5" s="662"/>
      <c r="L5" s="662"/>
      <c r="M5" s="662"/>
      <c r="N5" s="662"/>
      <c r="O5" s="662"/>
      <c r="P5" s="662"/>
      <c r="Q5" s="662"/>
      <c r="R5" s="662" t="s">
        <v>18</v>
      </c>
      <c r="S5" s="662"/>
      <c r="T5" s="662"/>
      <c r="U5" s="662"/>
      <c r="V5" s="662"/>
      <c r="W5" s="662"/>
      <c r="X5" s="662"/>
      <c r="Y5" s="662"/>
      <c r="Z5" s="662"/>
      <c r="AA5" s="662"/>
      <c r="AB5" s="662"/>
      <c r="AC5" s="662"/>
      <c r="AD5" s="662"/>
      <c r="AE5" s="662"/>
    </row>
    <row r="6" spans="1:32" ht="18">
      <c r="A6" s="44"/>
      <c r="B6" s="45"/>
      <c r="C6" s="79"/>
      <c r="D6" s="47">
        <v>2008</v>
      </c>
      <c r="E6" s="47">
        <v>2009</v>
      </c>
      <c r="F6" s="47">
        <v>2010</v>
      </c>
      <c r="G6" s="47">
        <v>2011</v>
      </c>
      <c r="H6" s="47">
        <v>2012</v>
      </c>
      <c r="I6" s="47">
        <v>2013</v>
      </c>
      <c r="J6" s="47">
        <v>2014</v>
      </c>
      <c r="K6" s="47" t="s">
        <v>75</v>
      </c>
      <c r="L6" s="109" t="s">
        <v>88</v>
      </c>
      <c r="M6" s="109" t="s">
        <v>89</v>
      </c>
      <c r="N6" s="106" t="s">
        <v>90</v>
      </c>
      <c r="O6" s="106" t="s">
        <v>104</v>
      </c>
      <c r="P6" s="106" t="s">
        <v>105</v>
      </c>
      <c r="Q6" s="379" t="s">
        <v>106</v>
      </c>
      <c r="R6" s="47">
        <v>2008</v>
      </c>
      <c r="S6" s="47">
        <v>2009</v>
      </c>
      <c r="T6" s="47">
        <v>2010</v>
      </c>
      <c r="U6" s="47">
        <v>2011</v>
      </c>
      <c r="V6" s="47">
        <v>2012</v>
      </c>
      <c r="W6" s="47">
        <v>2013</v>
      </c>
      <c r="X6" s="47">
        <v>2014</v>
      </c>
      <c r="Y6" s="47" t="s">
        <v>75</v>
      </c>
      <c r="Z6" s="109" t="s">
        <v>88</v>
      </c>
      <c r="AA6" s="109" t="s">
        <v>89</v>
      </c>
      <c r="AB6" s="106" t="s">
        <v>90</v>
      </c>
      <c r="AC6" s="106" t="s">
        <v>104</v>
      </c>
      <c r="AD6" s="106" t="s">
        <v>105</v>
      </c>
      <c r="AE6" s="379" t="s">
        <v>106</v>
      </c>
    </row>
    <row r="7" spans="1:32" ht="12.75" customHeight="1">
      <c r="A7" s="54"/>
      <c r="B7" s="49" t="s">
        <v>11</v>
      </c>
      <c r="C7" s="80"/>
      <c r="D7" s="51">
        <v>224</v>
      </c>
      <c r="E7" s="51">
        <v>217</v>
      </c>
      <c r="F7" s="51">
        <v>190</v>
      </c>
      <c r="G7" s="51">
        <v>241</v>
      </c>
      <c r="H7" s="51">
        <v>175</v>
      </c>
      <c r="I7" s="51">
        <v>155</v>
      </c>
      <c r="J7" s="51">
        <v>145</v>
      </c>
      <c r="K7" s="99">
        <v>116</v>
      </c>
      <c r="L7" s="51">
        <v>85</v>
      </c>
      <c r="M7" s="51">
        <v>82</v>
      </c>
      <c r="N7" s="51">
        <v>90</v>
      </c>
      <c r="O7" s="51">
        <f>G50</f>
        <v>31</v>
      </c>
      <c r="P7" s="51">
        <f>H50</f>
        <v>32</v>
      </c>
      <c r="Q7" s="52">
        <f>I50</f>
        <v>23</v>
      </c>
      <c r="R7" s="51">
        <v>83</v>
      </c>
      <c r="S7" s="51">
        <v>99</v>
      </c>
      <c r="T7" s="51">
        <v>66</v>
      </c>
      <c r="U7" s="51">
        <v>91</v>
      </c>
      <c r="V7" s="51">
        <v>61</v>
      </c>
      <c r="W7" s="51">
        <v>55</v>
      </c>
      <c r="X7" s="51">
        <v>53</v>
      </c>
      <c r="Y7" s="51">
        <v>44</v>
      </c>
      <c r="Z7" s="51">
        <v>40</v>
      </c>
      <c r="AA7" s="51">
        <v>26</v>
      </c>
      <c r="AB7" s="51">
        <v>31</v>
      </c>
      <c r="AC7" s="51">
        <f>M50</f>
        <v>7</v>
      </c>
      <c r="AD7" s="51">
        <f>N50</f>
        <v>15</v>
      </c>
      <c r="AE7" s="52">
        <f>O50</f>
        <v>10</v>
      </c>
      <c r="AF7" s="9" t="s">
        <v>11</v>
      </c>
    </row>
    <row r="8" spans="1:32" ht="12.75" customHeight="1">
      <c r="A8" s="54"/>
      <c r="B8" s="374" t="s">
        <v>60</v>
      </c>
      <c r="C8" s="81"/>
      <c r="D8" s="55">
        <v>11.083621969322119</v>
      </c>
      <c r="E8" s="55">
        <v>10.833749375936096</v>
      </c>
      <c r="F8" s="55">
        <v>9.5190380761523041</v>
      </c>
      <c r="G8" s="55">
        <v>12.098393574297189</v>
      </c>
      <c r="H8" s="55">
        <v>9.182590233545648</v>
      </c>
      <c r="I8" s="55">
        <v>7.7461269365317342</v>
      </c>
      <c r="J8" s="55">
        <v>7.3454913880445796</v>
      </c>
      <c r="K8" s="55">
        <v>5.9793814432989691</v>
      </c>
      <c r="L8" s="55">
        <v>4.6321525885558579</v>
      </c>
      <c r="M8" s="55">
        <v>4.6432616081540203</v>
      </c>
      <c r="N8" s="55">
        <v>4.8622366288492707</v>
      </c>
      <c r="O8" s="55">
        <f>G52</f>
        <v>2.0751082068521409</v>
      </c>
      <c r="P8" s="55">
        <f>H52</f>
        <v>2.1174510389075012</v>
      </c>
      <c r="Q8" s="74">
        <f>I52</f>
        <v>1.5146665823721788</v>
      </c>
      <c r="R8" s="55">
        <v>6.3022019741837507</v>
      </c>
      <c r="S8" s="55">
        <v>7.5056861258529191</v>
      </c>
      <c r="T8" s="55">
        <v>5.3398058252427187</v>
      </c>
      <c r="U8" s="55">
        <v>7.570715474209651</v>
      </c>
      <c r="V8" s="55">
        <v>5.0212765957446805</v>
      </c>
      <c r="W8" s="55">
        <v>4.3341213553979507</v>
      </c>
      <c r="X8" s="55">
        <v>4.3837882547559968</v>
      </c>
      <c r="Y8" s="55">
        <v>3.672787979966611</v>
      </c>
      <c r="Z8" s="55">
        <v>3.4542314335060449</v>
      </c>
      <c r="AA8" s="55">
        <v>2.3831347387717692</v>
      </c>
      <c r="AB8" s="55">
        <v>2.7555555555555555</v>
      </c>
      <c r="AC8" s="55">
        <f>M52</f>
        <v>0.49189635884261002</v>
      </c>
      <c r="AD8" s="55">
        <f>N52</f>
        <v>1.0405971640258622</v>
      </c>
      <c r="AE8" s="74">
        <f>O52</f>
        <v>0.69130381281704922</v>
      </c>
      <c r="AF8" s="7" t="s">
        <v>17</v>
      </c>
    </row>
    <row r="9" spans="1:32" ht="12.75" customHeight="1">
      <c r="A9" s="54"/>
      <c r="B9" s="54" t="s">
        <v>0</v>
      </c>
      <c r="C9" s="44"/>
      <c r="D9" s="83">
        <v>56.25</v>
      </c>
      <c r="E9" s="83">
        <v>58.06</v>
      </c>
      <c r="F9" s="83">
        <v>53.16</v>
      </c>
      <c r="G9" s="83">
        <v>63.9</v>
      </c>
      <c r="H9" s="83">
        <v>67.400000000000006</v>
      </c>
      <c r="I9" s="83">
        <v>61.004784688995215</v>
      </c>
      <c r="J9" s="84">
        <v>62.758620689655167</v>
      </c>
      <c r="K9" s="56">
        <v>73.529411764705884</v>
      </c>
      <c r="L9" s="84"/>
      <c r="M9" s="84"/>
      <c r="N9" s="376"/>
      <c r="O9" s="376">
        <f>W43</f>
        <v>99.137931034482762</v>
      </c>
      <c r="P9" s="376">
        <f>X43</f>
        <v>99.776369735370849</v>
      </c>
      <c r="Q9" s="377">
        <f>Y43</f>
        <v>99.93188010899182</v>
      </c>
      <c r="R9" s="56">
        <v>55.42</v>
      </c>
      <c r="S9" s="56">
        <v>62.62</v>
      </c>
      <c r="T9" s="56">
        <v>60.6</v>
      </c>
      <c r="U9" s="56">
        <v>65.930000000000007</v>
      </c>
      <c r="V9" s="56">
        <v>70.5</v>
      </c>
      <c r="W9" s="56">
        <v>81.8</v>
      </c>
      <c r="X9" s="83">
        <v>64.15094339622641</v>
      </c>
      <c r="Y9" s="83">
        <v>72.916666666666671</v>
      </c>
      <c r="Z9" s="132"/>
      <c r="AA9" s="132"/>
      <c r="AB9" s="132"/>
      <c r="AC9" s="100"/>
      <c r="AD9" s="100"/>
      <c r="AE9" s="89"/>
      <c r="AF9" s="142" t="s">
        <v>0</v>
      </c>
    </row>
    <row r="10" spans="1:32" ht="12.75" customHeight="1">
      <c r="A10" s="54"/>
      <c r="B10" s="54" t="s">
        <v>67</v>
      </c>
      <c r="C10" s="44"/>
      <c r="D10" s="82">
        <v>1.174107142857143</v>
      </c>
      <c r="E10" s="82">
        <v>1.2027649769585251</v>
      </c>
      <c r="F10" s="82">
        <v>1.1052631578947369</v>
      </c>
      <c r="G10" s="82">
        <v>1.1659751037344395</v>
      </c>
      <c r="H10" s="82">
        <v>1.177142857142857</v>
      </c>
      <c r="I10" s="82">
        <v>1.3096774193548386</v>
      </c>
      <c r="J10" s="82">
        <v>1.3586206896551725</v>
      </c>
      <c r="K10" s="76">
        <v>1.375</v>
      </c>
      <c r="L10" s="82">
        <v>1.5454545454545459</v>
      </c>
      <c r="M10" s="82">
        <v>1.673913043478261</v>
      </c>
      <c r="N10" s="76">
        <v>1.7692307692307692</v>
      </c>
      <c r="O10" s="76">
        <f>G98</f>
        <v>68.967741935483872</v>
      </c>
      <c r="P10" s="76">
        <f>H98</f>
        <v>68.625</v>
      </c>
      <c r="Q10" s="75">
        <f>I98</f>
        <v>106.52173913043478</v>
      </c>
      <c r="R10" s="76">
        <v>1.1927710843373498</v>
      </c>
      <c r="S10" s="76">
        <v>1.2424242424242422</v>
      </c>
      <c r="T10" s="76">
        <v>1.1060606060606057</v>
      </c>
      <c r="U10" s="76">
        <v>1.2637362637362641</v>
      </c>
      <c r="V10" s="76">
        <v>1.2459016393442623</v>
      </c>
      <c r="W10" s="76">
        <v>1.4363636363636363</v>
      </c>
      <c r="X10" s="82">
        <v>1.3333333333333333</v>
      </c>
      <c r="Y10" s="55">
        <v>1.4375</v>
      </c>
      <c r="Z10" s="55">
        <v>1.7857142857142858</v>
      </c>
      <c r="AA10" s="55">
        <v>2.0588235294117645</v>
      </c>
      <c r="AB10" s="55">
        <v>1.857142857142857</v>
      </c>
      <c r="AC10" s="55">
        <f>M98</f>
        <v>192</v>
      </c>
      <c r="AD10" s="55">
        <f>N98</f>
        <v>92.533333333333331</v>
      </c>
      <c r="AE10" s="74">
        <f>O98</f>
        <v>159.19999999999999</v>
      </c>
      <c r="AF10" s="7" t="s">
        <v>67</v>
      </c>
    </row>
    <row r="11" spans="1:32" ht="12.75" customHeight="1">
      <c r="A11" s="54"/>
      <c r="B11" s="54" t="s">
        <v>2</v>
      </c>
      <c r="C11" s="44"/>
      <c r="D11" s="56">
        <v>38.392857142857146</v>
      </c>
      <c r="E11" s="56">
        <v>42.857142857142854</v>
      </c>
      <c r="F11" s="56">
        <v>38.94736842105263</v>
      </c>
      <c r="G11" s="56">
        <v>38.589211618257259</v>
      </c>
      <c r="H11" s="56">
        <v>44.571428571428569</v>
      </c>
      <c r="I11" s="56">
        <v>38.064516129032256</v>
      </c>
      <c r="J11" s="56">
        <v>38.620689655172413</v>
      </c>
      <c r="K11" s="56">
        <v>50</v>
      </c>
      <c r="L11" s="56">
        <v>47.727272727272727</v>
      </c>
      <c r="M11" s="56">
        <v>41.304347826086953</v>
      </c>
      <c r="N11" s="56">
        <v>48.07692307692308</v>
      </c>
      <c r="O11" s="56">
        <f>G118</f>
        <v>56.308028399781541</v>
      </c>
      <c r="P11" s="56">
        <f>H118</f>
        <v>57.795698924731184</v>
      </c>
      <c r="Q11" s="57">
        <f>I118</f>
        <v>58.974358974358978</v>
      </c>
      <c r="R11" s="56">
        <v>54.216867469879517</v>
      </c>
      <c r="S11" s="56">
        <v>53.535353535353536</v>
      </c>
      <c r="T11" s="56">
        <v>57.575757575757578</v>
      </c>
      <c r="U11" s="56">
        <v>53.846153846153847</v>
      </c>
      <c r="V11" s="56">
        <v>63.934426229508198</v>
      </c>
      <c r="W11" s="56">
        <v>52.727272727272727</v>
      </c>
      <c r="X11" s="56">
        <v>49.056603773584904</v>
      </c>
      <c r="Y11" s="56">
        <v>68.75</v>
      </c>
      <c r="Z11" s="83">
        <v>85.714285714285708</v>
      </c>
      <c r="AA11" s="83">
        <v>47.058823529411768</v>
      </c>
      <c r="AB11" s="83">
        <v>61.904761904761905</v>
      </c>
      <c r="AC11" s="56">
        <f>M118</f>
        <v>65.275310834813496</v>
      </c>
      <c r="AD11" s="56">
        <f>N118</f>
        <v>65.600691443388072</v>
      </c>
      <c r="AE11" s="57">
        <f>O118</f>
        <v>68.474842767295598</v>
      </c>
      <c r="AF11" s="7" t="s">
        <v>2</v>
      </c>
    </row>
    <row r="12" spans="1:32" ht="12.75" customHeight="1">
      <c r="A12" s="54"/>
      <c r="B12" s="54" t="s">
        <v>5</v>
      </c>
      <c r="C12" s="44"/>
      <c r="D12" s="56">
        <v>37.053571428571431</v>
      </c>
      <c r="E12" s="56">
        <v>45.622119815668199</v>
      </c>
      <c r="F12" s="56">
        <v>34.736842105263158</v>
      </c>
      <c r="G12" s="56">
        <v>37.916666666666664</v>
      </c>
      <c r="H12" s="56">
        <v>34.857142857142854</v>
      </c>
      <c r="I12" s="56">
        <v>35.483870967741936</v>
      </c>
      <c r="J12" s="56">
        <v>36.551724137931032</v>
      </c>
      <c r="K12" s="56">
        <v>35.294117647058826</v>
      </c>
      <c r="L12" s="56">
        <v>31.818181818181817</v>
      </c>
      <c r="M12" s="56">
        <v>36.956521739130437</v>
      </c>
      <c r="N12" s="56">
        <v>40.384615384615387</v>
      </c>
      <c r="O12" s="56">
        <f>M55</f>
        <v>22.58064516129032</v>
      </c>
      <c r="P12" s="56">
        <f>N55</f>
        <v>46.875</v>
      </c>
      <c r="Q12" s="57">
        <f>O55</f>
        <v>43.478260869565219</v>
      </c>
      <c r="R12" s="85" t="s">
        <v>25</v>
      </c>
      <c r="S12" s="85" t="s">
        <v>25</v>
      </c>
      <c r="T12" s="85" t="s">
        <v>25</v>
      </c>
      <c r="U12" s="85" t="s">
        <v>25</v>
      </c>
      <c r="V12" s="85" t="s">
        <v>25</v>
      </c>
      <c r="W12" s="85" t="s">
        <v>25</v>
      </c>
      <c r="X12" s="85" t="s">
        <v>25</v>
      </c>
      <c r="Y12" s="56" t="s">
        <v>25</v>
      </c>
      <c r="Z12" s="56" t="s">
        <v>25</v>
      </c>
      <c r="AA12" s="56" t="s">
        <v>25</v>
      </c>
      <c r="AB12" s="56" t="s">
        <v>25</v>
      </c>
      <c r="AC12" s="56" t="s">
        <v>25</v>
      </c>
      <c r="AD12" s="56" t="s">
        <v>25</v>
      </c>
      <c r="AE12" s="57" t="s">
        <v>25</v>
      </c>
      <c r="AF12" s="7" t="s">
        <v>5</v>
      </c>
    </row>
    <row r="13" spans="1:32" ht="12.75" customHeight="1">
      <c r="A13" s="54"/>
      <c r="B13" s="60" t="s">
        <v>10</v>
      </c>
      <c r="C13" s="45"/>
      <c r="D13" s="62">
        <v>80.482142857142833</v>
      </c>
      <c r="E13" s="62">
        <v>79.087557603686619</v>
      </c>
      <c r="F13" s="62">
        <v>81.194736842105272</v>
      </c>
      <c r="G13" s="62">
        <v>80.533333333333289</v>
      </c>
      <c r="H13" s="62">
        <v>81.040000000000006</v>
      </c>
      <c r="I13" s="62">
        <v>79.916129032258084</v>
      </c>
      <c r="J13" s="62">
        <v>80.710344827586212</v>
      </c>
      <c r="K13" s="62">
        <v>79.970588235294116</v>
      </c>
      <c r="L13" s="62">
        <v>82.454545454545439</v>
      </c>
      <c r="M13" s="62">
        <v>81.239130434782567</v>
      </c>
      <c r="N13" s="62">
        <v>80.038461538461533</v>
      </c>
      <c r="O13" s="62">
        <f>F136</f>
        <v>73.340251228836664</v>
      </c>
      <c r="P13" s="62">
        <f>G136</f>
        <v>73.250537634408431</v>
      </c>
      <c r="Q13" s="63">
        <f>H136</f>
        <v>72.835798816568087</v>
      </c>
      <c r="R13" s="62">
        <v>70.855421686746965</v>
      </c>
      <c r="S13" s="62">
        <v>71.141414141414145</v>
      </c>
      <c r="T13" s="62">
        <v>69.651515151515156</v>
      </c>
      <c r="U13" s="62">
        <v>69.967032967032949</v>
      </c>
      <c r="V13" s="62">
        <v>70.557377049180332</v>
      </c>
      <c r="W13" s="62">
        <v>68.436363636363623</v>
      </c>
      <c r="X13" s="62">
        <v>68.547169811320757</v>
      </c>
      <c r="Y13" s="62">
        <v>67.666666666666671</v>
      </c>
      <c r="Z13" s="62">
        <v>71.571428571428569</v>
      </c>
      <c r="AA13" s="62">
        <v>69.058823529411768</v>
      </c>
      <c r="AB13" s="62">
        <v>67.523809523809518</v>
      </c>
      <c r="AC13" s="62">
        <f>L128</f>
        <v>65.559502664298336</v>
      </c>
      <c r="AD13" s="62">
        <f>M128</f>
        <v>65.647363872082948</v>
      </c>
      <c r="AE13" s="63">
        <f>N128</f>
        <v>65.051100628930683</v>
      </c>
      <c r="AF13" s="8" t="s">
        <v>10</v>
      </c>
    </row>
    <row r="14" spans="1:32" ht="12.75" customHeight="1">
      <c r="A14" s="54"/>
      <c r="B14" s="49" t="s">
        <v>6</v>
      </c>
      <c r="C14" s="86"/>
      <c r="D14" s="66">
        <v>51.339285714285715</v>
      </c>
      <c r="E14" s="66">
        <v>61.751152073732719</v>
      </c>
      <c r="F14" s="66">
        <v>59.473684210526315</v>
      </c>
      <c r="G14" s="66">
        <v>59.336099585062243</v>
      </c>
      <c r="H14" s="66">
        <v>45.714285714285715</v>
      </c>
      <c r="I14" s="66">
        <v>52.903225806451616</v>
      </c>
      <c r="J14" s="66">
        <v>53.103448275862064</v>
      </c>
      <c r="K14" s="56">
        <v>46.32352941176471</v>
      </c>
      <c r="L14" s="66">
        <v>52.272727272727273</v>
      </c>
      <c r="M14" s="66">
        <v>71.739130434782609</v>
      </c>
      <c r="N14" s="66">
        <v>59.615384615384613</v>
      </c>
      <c r="O14" s="66">
        <f>G153</f>
        <v>93.17312943746586</v>
      </c>
      <c r="P14" s="66">
        <f>H153</f>
        <v>92.258064516129039</v>
      </c>
      <c r="Q14" s="67">
        <f>I153</f>
        <v>91.370808678500978</v>
      </c>
      <c r="R14" s="66">
        <v>44.578313253012048</v>
      </c>
      <c r="S14" s="66">
        <v>71.717171717171723</v>
      </c>
      <c r="T14" s="66">
        <v>66.666666666666671</v>
      </c>
      <c r="U14" s="66">
        <v>64.835164835164832</v>
      </c>
      <c r="V14" s="66">
        <v>52.459016393442624</v>
      </c>
      <c r="W14" s="66">
        <v>63.636363636363633</v>
      </c>
      <c r="X14" s="66">
        <v>58.490566037735846</v>
      </c>
      <c r="Y14" s="66">
        <v>52.083333333333336</v>
      </c>
      <c r="Z14" s="83">
        <v>71.428571428571431</v>
      </c>
      <c r="AA14" s="83">
        <v>94.117647058823536</v>
      </c>
      <c r="AB14" s="83">
        <v>71.428571428571431</v>
      </c>
      <c r="AC14" s="56">
        <f>M153</f>
        <v>92.806394316163406</v>
      </c>
      <c r="AD14" s="56">
        <f>N153</f>
        <v>91.097666378565251</v>
      </c>
      <c r="AE14" s="57">
        <f>O153</f>
        <v>90.015723270440247</v>
      </c>
      <c r="AF14" s="9" t="s">
        <v>6</v>
      </c>
    </row>
    <row r="15" spans="1:32" ht="12.75" customHeight="1">
      <c r="A15" s="54"/>
      <c r="B15" s="54" t="s">
        <v>1</v>
      </c>
      <c r="C15" s="44"/>
      <c r="D15" s="56">
        <v>21.5625</v>
      </c>
      <c r="E15" s="56">
        <v>20.493087557603701</v>
      </c>
      <c r="F15" s="56">
        <v>22.468421052631587</v>
      </c>
      <c r="G15" s="56">
        <v>21.858921161825741</v>
      </c>
      <c r="H15" s="87">
        <v>28.2</v>
      </c>
      <c r="I15" s="88">
        <v>25.21290322580646</v>
      </c>
      <c r="J15" s="88">
        <v>25.744827586206895</v>
      </c>
      <c r="K15" s="100">
        <v>28.5</v>
      </c>
      <c r="L15" s="88">
        <v>22.90909090909091</v>
      </c>
      <c r="M15" s="88">
        <v>31.804347826086953</v>
      </c>
      <c r="N15" s="58">
        <v>35.730769230769219</v>
      </c>
      <c r="O15" s="58">
        <f>F168</f>
        <v>9.9606772255598006</v>
      </c>
      <c r="P15" s="58">
        <f>G168</f>
        <v>9.2854838709677381</v>
      </c>
      <c r="Q15" s="378">
        <f>H168</f>
        <v>9.5601577909270166</v>
      </c>
      <c r="R15" s="56">
        <v>21.108433734939759</v>
      </c>
      <c r="S15" s="56">
        <v>23.707070707070706</v>
      </c>
      <c r="T15" s="56">
        <v>24.893939393939391</v>
      </c>
      <c r="U15" s="56">
        <v>24.153846153846164</v>
      </c>
      <c r="V15" s="56">
        <v>28.262295081967217</v>
      </c>
      <c r="W15" s="56">
        <v>26.690909090909088</v>
      </c>
      <c r="X15" s="88">
        <v>27.566037735849058</v>
      </c>
      <c r="Y15" s="88">
        <v>26.625</v>
      </c>
      <c r="Z15" s="83">
        <v>28.285714285714288</v>
      </c>
      <c r="AA15" s="83">
        <v>48.352941176470587</v>
      </c>
      <c r="AB15" s="83">
        <v>46.619047619047613</v>
      </c>
      <c r="AC15" s="56">
        <f>L161</f>
        <v>9.962699822380106</v>
      </c>
      <c r="AD15" s="56">
        <f>M161</f>
        <v>9.1598962834917828</v>
      </c>
      <c r="AE15" s="57">
        <f>N161</f>
        <v>9.4520440251572246</v>
      </c>
      <c r="AF15" s="7" t="s">
        <v>1</v>
      </c>
    </row>
    <row r="16" spans="1:32" ht="12.75" customHeight="1">
      <c r="A16" s="54"/>
      <c r="B16" s="54" t="s">
        <v>73</v>
      </c>
      <c r="C16" s="44"/>
      <c r="D16" s="56">
        <v>40.625</v>
      </c>
      <c r="E16" s="56">
        <v>27.649769585253456</v>
      </c>
      <c r="F16" s="56">
        <v>39.473684210526315</v>
      </c>
      <c r="G16" s="56">
        <v>27.385892116182571</v>
      </c>
      <c r="H16" s="56">
        <v>41.142857142857146</v>
      </c>
      <c r="I16" s="56">
        <v>37.41935483870968</v>
      </c>
      <c r="J16" s="56">
        <v>42.068965517241381</v>
      </c>
      <c r="K16" s="56">
        <v>36.764705882352942</v>
      </c>
      <c r="L16" s="56">
        <v>45.454545454545453</v>
      </c>
      <c r="M16" s="56">
        <v>36.956521739130437</v>
      </c>
      <c r="N16" s="56">
        <v>38.46153846153846</v>
      </c>
      <c r="O16" s="56">
        <f>G183</f>
        <v>11.960677225559802</v>
      </c>
      <c r="P16" s="56">
        <f>H183</f>
        <v>11.397849462365592</v>
      </c>
      <c r="Q16" s="57">
        <f>I183</f>
        <v>9.9112426035502956</v>
      </c>
      <c r="R16" s="56">
        <v>27.710843373493976</v>
      </c>
      <c r="S16" s="56">
        <v>15.151515151515152</v>
      </c>
      <c r="T16" s="56">
        <v>21.212121212121211</v>
      </c>
      <c r="U16" s="56">
        <v>19.780219780219781</v>
      </c>
      <c r="V16" s="56">
        <v>22.950819672131146</v>
      </c>
      <c r="W16" s="56">
        <v>21.818181818181817</v>
      </c>
      <c r="X16" s="56">
        <v>24.528301886792452</v>
      </c>
      <c r="Y16" s="56">
        <v>25</v>
      </c>
      <c r="Z16" s="133">
        <v>35.714285714285715</v>
      </c>
      <c r="AA16" s="133">
        <v>23.529411764705884</v>
      </c>
      <c r="AB16" s="133">
        <v>19.047619047619047</v>
      </c>
      <c r="AC16" s="380">
        <f>M183</f>
        <v>6.1278863232682053</v>
      </c>
      <c r="AD16" s="380">
        <f>N183</f>
        <v>6.3094209161624892</v>
      </c>
      <c r="AE16" s="381">
        <f>O183</f>
        <v>4.9528301886792452</v>
      </c>
      <c r="AF16" s="7" t="s">
        <v>73</v>
      </c>
    </row>
    <row r="17" spans="1:32" ht="12.75" customHeight="1">
      <c r="A17" s="54"/>
      <c r="B17" s="60" t="s">
        <v>74</v>
      </c>
      <c r="C17" s="45"/>
      <c r="D17" s="62">
        <v>28.571428571428573</v>
      </c>
      <c r="E17" s="62">
        <v>17.972350230414747</v>
      </c>
      <c r="F17" s="62">
        <v>30.526315789473685</v>
      </c>
      <c r="G17" s="62">
        <v>17.012448132780083</v>
      </c>
      <c r="H17" s="56">
        <v>20</v>
      </c>
      <c r="I17" s="56">
        <v>23.870967741935484</v>
      </c>
      <c r="J17" s="56">
        <v>27.586206896551722</v>
      </c>
      <c r="K17" s="62">
        <v>21.323529411764707</v>
      </c>
      <c r="L17" s="56">
        <v>31.818181818181817</v>
      </c>
      <c r="M17" s="56">
        <v>26.086956521739129</v>
      </c>
      <c r="N17" s="56">
        <v>25</v>
      </c>
      <c r="O17" s="56">
        <f>G186</f>
        <v>1.2015292190060076</v>
      </c>
      <c r="P17" s="56">
        <f>H186</f>
        <v>1.2365591397849462</v>
      </c>
      <c r="Q17" s="57">
        <f>I186</f>
        <v>0.54240631163708086</v>
      </c>
      <c r="R17" s="56">
        <v>20.481927710843372</v>
      </c>
      <c r="S17" s="56">
        <v>7.0707070707070709</v>
      </c>
      <c r="T17" s="56">
        <v>16.666666666666668</v>
      </c>
      <c r="U17" s="56">
        <v>12.087912087912088</v>
      </c>
      <c r="V17" s="56">
        <v>11.475409836065573</v>
      </c>
      <c r="W17" s="56">
        <v>14.545454545454545</v>
      </c>
      <c r="X17" s="56">
        <v>16.981132075471699</v>
      </c>
      <c r="Y17" s="56">
        <v>18.75</v>
      </c>
      <c r="Z17" s="62">
        <v>21.428571428571427</v>
      </c>
      <c r="AA17" s="62">
        <v>5.882352941176471</v>
      </c>
      <c r="AB17" s="62">
        <v>9.5238095238095237</v>
      </c>
      <c r="AC17" s="62">
        <f>M186</f>
        <v>8.8809946714031973E-2</v>
      </c>
      <c r="AD17" s="62">
        <f>N186</f>
        <v>0.51858254105445112</v>
      </c>
      <c r="AE17" s="63">
        <f>O186</f>
        <v>7.8616352201257872E-2</v>
      </c>
      <c r="AF17" s="8" t="s">
        <v>74</v>
      </c>
    </row>
    <row r="18" spans="1:32" ht="12.75" customHeight="1">
      <c r="A18" s="101"/>
      <c r="B18" s="49" t="s">
        <v>24</v>
      </c>
      <c r="C18" s="86"/>
      <c r="D18" s="66">
        <v>43.303571428571431</v>
      </c>
      <c r="E18" s="66">
        <v>53.917050691244242</v>
      </c>
      <c r="F18" s="66">
        <v>50.526315789473685</v>
      </c>
      <c r="G18" s="66">
        <v>47.302904564315355</v>
      </c>
      <c r="H18" s="66">
        <v>43.428571428571431</v>
      </c>
      <c r="I18" s="66">
        <v>56.774193548387096</v>
      </c>
      <c r="J18" s="66">
        <v>51.03448275862069</v>
      </c>
      <c r="K18" s="56">
        <v>50</v>
      </c>
      <c r="L18" s="111">
        <v>38.636363636363633</v>
      </c>
      <c r="M18" s="111">
        <v>63.043478260869563</v>
      </c>
      <c r="N18" s="111">
        <v>57.692307692307693</v>
      </c>
      <c r="O18" s="111">
        <f>G200</f>
        <v>54.510237963475369</v>
      </c>
      <c r="P18" s="111">
        <f>H200</f>
        <v>58.360836083608362</v>
      </c>
      <c r="Q18" s="112">
        <f>I200</f>
        <v>58.832261256803562</v>
      </c>
      <c r="R18" s="66">
        <v>43.373493975903614</v>
      </c>
      <c r="S18" s="66">
        <v>57.575757575757578</v>
      </c>
      <c r="T18" s="66">
        <v>53.030303030303031</v>
      </c>
      <c r="U18" s="66">
        <v>54.945054945054942</v>
      </c>
      <c r="V18" s="66">
        <v>54.098360655737707</v>
      </c>
      <c r="W18" s="66">
        <v>65.454545454545453</v>
      </c>
      <c r="X18" s="66">
        <v>50.943396226415096</v>
      </c>
      <c r="Y18" s="66">
        <v>60.416666666666664</v>
      </c>
      <c r="Z18" s="134">
        <v>42.857142857142854</v>
      </c>
      <c r="AA18" s="134">
        <v>88.235294117647058</v>
      </c>
      <c r="AB18" s="134">
        <v>57.142857142857146</v>
      </c>
      <c r="AC18" s="113">
        <f>M200</f>
        <v>54.095409540954101</v>
      </c>
      <c r="AD18" s="113">
        <f>N200</f>
        <v>59.078830823737817</v>
      </c>
      <c r="AE18" s="114">
        <f>O200</f>
        <v>56.422379826635151</v>
      </c>
      <c r="AF18" s="9" t="s">
        <v>24</v>
      </c>
    </row>
    <row r="19" spans="1:32" ht="12.75" customHeight="1">
      <c r="A19" s="70"/>
      <c r="B19" s="54" t="s">
        <v>7</v>
      </c>
      <c r="C19" s="44"/>
      <c r="D19" s="56">
        <v>5.3571428571428568</v>
      </c>
      <c r="E19" s="56">
        <v>7.3732718894009217</v>
      </c>
      <c r="F19" s="56">
        <v>3.1578947368421053</v>
      </c>
      <c r="G19" s="56">
        <v>4.9792531120331951</v>
      </c>
      <c r="H19" s="56">
        <v>5.1428571428571432</v>
      </c>
      <c r="I19" s="56">
        <v>7.741935483870968</v>
      </c>
      <c r="J19" s="56">
        <v>7.5862068965517242</v>
      </c>
      <c r="K19" s="56">
        <v>3.6764705882352939</v>
      </c>
      <c r="L19" s="113">
        <v>4.5454545454545459</v>
      </c>
      <c r="M19" s="113">
        <v>13.043478260869565</v>
      </c>
      <c r="N19" s="113">
        <v>3.8461538461538463</v>
      </c>
      <c r="O19" s="113">
        <f>G213</f>
        <v>26.618705035971225</v>
      </c>
      <c r="P19" s="113">
        <f>H213</f>
        <v>27.227722772277229</v>
      </c>
      <c r="Q19" s="114">
        <f>I213</f>
        <v>28.302820385947552</v>
      </c>
      <c r="R19" s="56">
        <v>7.2289156626506026</v>
      </c>
      <c r="S19" s="56">
        <v>10.1010101010101</v>
      </c>
      <c r="T19" s="56">
        <v>7.5757575757575761</v>
      </c>
      <c r="U19" s="56">
        <v>12.087912087912088</v>
      </c>
      <c r="V19" s="56">
        <v>11.475409836065573</v>
      </c>
      <c r="W19" s="56">
        <v>16.363636363636363</v>
      </c>
      <c r="X19" s="56">
        <v>13.20754716981132</v>
      </c>
      <c r="Y19" s="56">
        <v>4.166666666666667</v>
      </c>
      <c r="Z19" s="134">
        <v>7.1428571428571432</v>
      </c>
      <c r="AA19" s="134">
        <v>23.529411764705884</v>
      </c>
      <c r="AB19" s="134">
        <v>9.5238095238095237</v>
      </c>
      <c r="AC19" s="113">
        <f>M213</f>
        <v>34.833483348334831</v>
      </c>
      <c r="AD19" s="113">
        <f>N213</f>
        <v>34.898139946855622</v>
      </c>
      <c r="AE19" s="114">
        <f>O213</f>
        <v>35.224586288416077</v>
      </c>
      <c r="AF19" s="7" t="s">
        <v>7</v>
      </c>
    </row>
    <row r="20" spans="1:32" ht="12.75" customHeight="1">
      <c r="A20" s="70"/>
      <c r="B20" s="54" t="s">
        <v>8</v>
      </c>
      <c r="C20" s="44"/>
      <c r="D20" s="56">
        <v>2.2321428571428572</v>
      </c>
      <c r="E20" s="56">
        <v>1.8433179723502304</v>
      </c>
      <c r="F20" s="56">
        <v>1.0526315789473684</v>
      </c>
      <c r="G20" s="56">
        <v>1.6597510373443984</v>
      </c>
      <c r="H20" s="56">
        <v>3.4285714285714284</v>
      </c>
      <c r="I20" s="56">
        <v>0.64516129032258063</v>
      </c>
      <c r="J20" s="56">
        <v>4.1379310344827589</v>
      </c>
      <c r="K20" s="56">
        <v>7.3529411764705879</v>
      </c>
      <c r="L20" s="113">
        <v>4.5454545454545459</v>
      </c>
      <c r="M20" s="113">
        <v>10.869565217391305</v>
      </c>
      <c r="N20" s="113">
        <v>0</v>
      </c>
      <c r="O20" s="113">
        <f>G226</f>
        <v>6.6408411732152741</v>
      </c>
      <c r="P20" s="113">
        <f>H226</f>
        <v>6.8206820682068212</v>
      </c>
      <c r="Q20" s="114">
        <f>I226</f>
        <v>6.6303809995051948</v>
      </c>
      <c r="R20" s="56">
        <v>3.6144578313253013</v>
      </c>
      <c r="S20" s="56">
        <v>4.0404040404040407</v>
      </c>
      <c r="T20" s="56">
        <v>3.0303030303030303</v>
      </c>
      <c r="U20" s="56">
        <v>2.197802197802198</v>
      </c>
      <c r="V20" s="56">
        <v>9.8360655737704921</v>
      </c>
      <c r="W20" s="56">
        <v>1.8181818181818181</v>
      </c>
      <c r="X20" s="56">
        <v>7.5471698113207548</v>
      </c>
      <c r="Y20" s="56">
        <v>10.416666666666666</v>
      </c>
      <c r="Z20" s="134">
        <v>7.1428571428571432</v>
      </c>
      <c r="AA20" s="134">
        <v>17.647058823529413</v>
      </c>
      <c r="AB20" s="134">
        <v>0</v>
      </c>
      <c r="AC20" s="113">
        <f>M226</f>
        <v>8.4608460846084608</v>
      </c>
      <c r="AD20" s="113">
        <f>N226</f>
        <v>8.5916740478299385</v>
      </c>
      <c r="AE20" s="114">
        <f>O226</f>
        <v>8.4318360914105597</v>
      </c>
      <c r="AF20" s="7" t="s">
        <v>8</v>
      </c>
    </row>
    <row r="21" spans="1:32" ht="12.75" customHeight="1">
      <c r="A21" s="54"/>
      <c r="B21" s="60" t="s">
        <v>9</v>
      </c>
      <c r="C21" s="45"/>
      <c r="D21" s="62">
        <v>1.7857142857142858</v>
      </c>
      <c r="E21" s="62">
        <v>5.5299539170506913</v>
      </c>
      <c r="F21" s="62">
        <v>3.1578947368421053</v>
      </c>
      <c r="G21" s="62">
        <v>7.4688796680497926</v>
      </c>
      <c r="H21" s="62">
        <v>9.7142857142857135</v>
      </c>
      <c r="I21" s="62">
        <v>14.193548387096774</v>
      </c>
      <c r="J21" s="62">
        <v>8.9655172413793096</v>
      </c>
      <c r="K21" s="62">
        <v>8.8235294117647065</v>
      </c>
      <c r="L21" s="115">
        <f t="shared" ref="L21:N21" si="0">D239</f>
        <v>16.656608328304166</v>
      </c>
      <c r="M21" s="115">
        <f t="shared" si="0"/>
        <v>14.875531268973891</v>
      </c>
      <c r="N21" s="115">
        <f t="shared" si="0"/>
        <v>15.140634350688211</v>
      </c>
      <c r="O21" s="115">
        <f>G239</f>
        <v>21.250691754288876</v>
      </c>
      <c r="P21" s="115">
        <f>H239</f>
        <v>24.642464246424641</v>
      </c>
      <c r="Q21" s="116">
        <f>I239</f>
        <v>23.701138050470064</v>
      </c>
      <c r="R21" s="62">
        <v>1.2048192771084338</v>
      </c>
      <c r="S21" s="62">
        <v>6.0606060606060606</v>
      </c>
      <c r="T21" s="62">
        <v>4.5454545454545459</v>
      </c>
      <c r="U21" s="62">
        <v>10.989010989010989</v>
      </c>
      <c r="V21" s="62">
        <v>13.114754098360656</v>
      </c>
      <c r="W21" s="62">
        <v>23.636363636363637</v>
      </c>
      <c r="X21" s="62">
        <v>11.320754716981131</v>
      </c>
      <c r="Y21" s="62">
        <v>12.5</v>
      </c>
      <c r="Z21" s="115">
        <f t="shared" ref="Z21:AB21" si="1">J239</f>
        <v>19.02834008097166</v>
      </c>
      <c r="AA21" s="115">
        <f t="shared" si="1"/>
        <v>17.613089509143407</v>
      </c>
      <c r="AB21" s="115">
        <f t="shared" si="1"/>
        <v>16.884422110552762</v>
      </c>
      <c r="AC21" s="115">
        <f>M239</f>
        <v>24.032403240324033</v>
      </c>
      <c r="AD21" s="115">
        <f>N239</f>
        <v>28.432240921169178</v>
      </c>
      <c r="AE21" s="116">
        <f>O239</f>
        <v>25.295508274231675</v>
      </c>
      <c r="AF21" s="8" t="s">
        <v>9</v>
      </c>
    </row>
    <row r="22" spans="1:32" ht="12.75" customHeight="1">
      <c r="A22" s="54"/>
      <c r="B22" s="49" t="s">
        <v>3</v>
      </c>
      <c r="C22" s="44"/>
      <c r="D22" s="56">
        <v>0</v>
      </c>
      <c r="E22" s="56">
        <v>0.46082949308755761</v>
      </c>
      <c r="F22" s="56">
        <v>0.52631578947368418</v>
      </c>
      <c r="G22" s="56">
        <v>0.41493775933609961</v>
      </c>
      <c r="H22" s="56">
        <v>1.1428571428571428</v>
      </c>
      <c r="I22" s="56">
        <v>0.64516129032258063</v>
      </c>
      <c r="J22" s="56">
        <v>3.4482758620689653</v>
      </c>
      <c r="K22" s="56">
        <v>0</v>
      </c>
      <c r="L22" s="56">
        <v>2.2727272727272729</v>
      </c>
      <c r="M22" s="56">
        <v>6.5217391304347823</v>
      </c>
      <c r="N22" s="56">
        <v>7.6923076923076925</v>
      </c>
      <c r="O22" s="56">
        <f>G252</f>
        <v>6.2534587714443823</v>
      </c>
      <c r="P22" s="56">
        <f>H252</f>
        <v>5.6105610561056105</v>
      </c>
      <c r="Q22" s="57">
        <f>I252</f>
        <v>7.3725878278080161</v>
      </c>
      <c r="R22" s="56">
        <v>0</v>
      </c>
      <c r="S22" s="56">
        <v>1.0101010101010102</v>
      </c>
      <c r="T22" s="56">
        <v>0</v>
      </c>
      <c r="U22" s="56">
        <v>0</v>
      </c>
      <c r="V22" s="56">
        <v>3.278688524590164</v>
      </c>
      <c r="W22" s="56">
        <v>1.8181818181818181</v>
      </c>
      <c r="X22" s="56">
        <v>3.7735849056603774</v>
      </c>
      <c r="Y22" s="56">
        <v>0</v>
      </c>
      <c r="Z22" s="83">
        <v>7.1428571428571432</v>
      </c>
      <c r="AA22" s="83">
        <v>11.764705882352942</v>
      </c>
      <c r="AB22" s="83">
        <v>9.5238095238095237</v>
      </c>
      <c r="AC22" s="56">
        <f>M252</f>
        <v>6.5706570657065715</v>
      </c>
      <c r="AD22" s="56">
        <f>N252</f>
        <v>5.2258635961027453</v>
      </c>
      <c r="AE22" s="57">
        <f>O252</f>
        <v>7.9590228526398743</v>
      </c>
      <c r="AF22" s="9" t="s">
        <v>68</v>
      </c>
    </row>
    <row r="23" spans="1:32" ht="12.75" customHeight="1">
      <c r="A23" s="70"/>
      <c r="B23" s="90" t="s">
        <v>29</v>
      </c>
      <c r="C23" s="44"/>
      <c r="D23" s="56">
        <v>0</v>
      </c>
      <c r="E23" s="56">
        <v>0</v>
      </c>
      <c r="F23" s="56">
        <v>0</v>
      </c>
      <c r="G23" s="56">
        <v>0.41493775933609961</v>
      </c>
      <c r="H23" s="56">
        <v>0</v>
      </c>
      <c r="I23" s="56">
        <v>0.64516129032258063</v>
      </c>
      <c r="J23" s="56">
        <v>0.68965517241379315</v>
      </c>
      <c r="K23" s="56">
        <v>3.6764705882352939</v>
      </c>
      <c r="L23" s="56">
        <v>0</v>
      </c>
      <c r="M23" s="56">
        <v>2.1739130434782608</v>
      </c>
      <c r="N23" s="56">
        <v>7.6923076923076925</v>
      </c>
      <c r="O23" s="56">
        <f>G267</f>
        <v>4.9806308799114554</v>
      </c>
      <c r="P23" s="56">
        <f>H267</f>
        <v>4.6204620462046204</v>
      </c>
      <c r="Q23" s="57">
        <f>I267</f>
        <v>2.3750618505690251</v>
      </c>
      <c r="R23" s="56">
        <v>0</v>
      </c>
      <c r="S23" s="56">
        <v>0</v>
      </c>
      <c r="T23" s="56">
        <v>0</v>
      </c>
      <c r="U23" s="56">
        <v>1.098901098901099</v>
      </c>
      <c r="V23" s="56">
        <v>0</v>
      </c>
      <c r="W23" s="56">
        <v>1.8181818181818181</v>
      </c>
      <c r="X23" s="56">
        <v>0</v>
      </c>
      <c r="Y23" s="56">
        <v>8.3333333333333339</v>
      </c>
      <c r="Z23" s="83">
        <v>0</v>
      </c>
      <c r="AA23" s="83">
        <v>5.882352941176471</v>
      </c>
      <c r="AB23" s="83">
        <v>9.5238095238095237</v>
      </c>
      <c r="AC23" s="56">
        <f>M267</f>
        <v>6.4806480648064806</v>
      </c>
      <c r="AD23" s="56">
        <f>N267</f>
        <v>5.5801594331266609</v>
      </c>
      <c r="AE23" s="57">
        <f>O267</f>
        <v>2.7580772261623325</v>
      </c>
      <c r="AF23" s="22" t="s">
        <v>29</v>
      </c>
    </row>
    <row r="24" spans="1:32" ht="12.75" customHeight="1">
      <c r="A24" s="70"/>
      <c r="B24" s="70" t="s">
        <v>101</v>
      </c>
      <c r="C24" s="45"/>
      <c r="D24" s="62">
        <v>0</v>
      </c>
      <c r="E24" s="62">
        <v>0.46082949308755761</v>
      </c>
      <c r="F24" s="62">
        <v>0.52631578947368418</v>
      </c>
      <c r="G24" s="62">
        <v>0.82987551867219922</v>
      </c>
      <c r="H24" s="62">
        <v>1.1428571428571428</v>
      </c>
      <c r="I24" s="62">
        <v>1.2903225806451613</v>
      </c>
      <c r="J24" s="62">
        <v>3.4482758620689653</v>
      </c>
      <c r="K24" s="62">
        <v>3.6764705882352939</v>
      </c>
      <c r="L24" s="62">
        <v>2.2727272727272729</v>
      </c>
      <c r="M24" s="62">
        <v>6.5217391304347823</v>
      </c>
      <c r="N24" s="62">
        <v>9.615384615384615</v>
      </c>
      <c r="O24" s="62">
        <f>G323</f>
        <v>9.6845600442722759</v>
      </c>
      <c r="P24" s="62">
        <f>H323</f>
        <v>9.2959295929592951</v>
      </c>
      <c r="Q24" s="63">
        <f>I323</f>
        <v>9.1044037605145967</v>
      </c>
      <c r="R24" s="62">
        <v>0</v>
      </c>
      <c r="S24" s="62">
        <v>1.0101010101010102</v>
      </c>
      <c r="T24" s="62">
        <v>0</v>
      </c>
      <c r="U24" s="62">
        <v>1.098901098901099</v>
      </c>
      <c r="V24" s="62">
        <v>3.278688524590164</v>
      </c>
      <c r="W24" s="62">
        <v>3.6363636363636362</v>
      </c>
      <c r="X24" s="62">
        <v>3.7735849056603774</v>
      </c>
      <c r="Y24" s="62">
        <v>8.3333333333333339</v>
      </c>
      <c r="Z24" s="62">
        <v>7.1428571428571432</v>
      </c>
      <c r="AA24" s="62">
        <v>11.764705882352942</v>
      </c>
      <c r="AB24" s="62">
        <v>14.285714285714286</v>
      </c>
      <c r="AC24" s="62">
        <f>M323</f>
        <v>11.071107110711072</v>
      </c>
      <c r="AD24" s="62">
        <f>N323</f>
        <v>9.6545615589016816</v>
      </c>
      <c r="AE24" s="63">
        <f>O323</f>
        <v>10.086682427107959</v>
      </c>
      <c r="AF24" s="23" t="s">
        <v>100</v>
      </c>
    </row>
    <row r="25" spans="1:32" ht="12.75" customHeight="1">
      <c r="A25" s="54"/>
      <c r="B25" s="91" t="s">
        <v>31</v>
      </c>
      <c r="C25" s="44"/>
      <c r="D25" s="56">
        <v>0</v>
      </c>
      <c r="E25" s="56">
        <v>0</v>
      </c>
      <c r="F25" s="56">
        <v>0</v>
      </c>
      <c r="G25" s="56">
        <v>0</v>
      </c>
      <c r="H25" s="56">
        <v>0</v>
      </c>
      <c r="I25" s="56">
        <v>0.64516129032258063</v>
      </c>
      <c r="J25" s="56">
        <v>0</v>
      </c>
      <c r="K25" s="56">
        <v>0.73529411764705888</v>
      </c>
      <c r="L25" s="56">
        <v>0</v>
      </c>
      <c r="M25" s="56">
        <v>0</v>
      </c>
      <c r="N25" s="56">
        <v>0</v>
      </c>
      <c r="O25" s="56">
        <f>G282</f>
        <v>0.71942446043165476</v>
      </c>
      <c r="P25" s="56">
        <f>H282</f>
        <v>0.7150715071507151</v>
      </c>
      <c r="Q25" s="57">
        <f>I282</f>
        <v>1.0390895596239487</v>
      </c>
      <c r="R25" s="56">
        <v>0</v>
      </c>
      <c r="S25" s="56">
        <v>0</v>
      </c>
      <c r="T25" s="56">
        <v>0</v>
      </c>
      <c r="U25" s="56">
        <v>0</v>
      </c>
      <c r="V25" s="56">
        <v>0</v>
      </c>
      <c r="W25" s="56">
        <v>1.8181818181818181</v>
      </c>
      <c r="X25" s="56">
        <v>0</v>
      </c>
      <c r="Y25" s="56">
        <v>2.0833333333333335</v>
      </c>
      <c r="Z25" s="83">
        <v>0</v>
      </c>
      <c r="AA25" s="83">
        <v>0</v>
      </c>
      <c r="AB25" s="83">
        <v>0</v>
      </c>
      <c r="AC25" s="56">
        <f>M282</f>
        <v>0.99009900990099009</v>
      </c>
      <c r="AD25" s="56">
        <f>N282</f>
        <v>0.97431355181576607</v>
      </c>
      <c r="AE25" s="57">
        <f>O282</f>
        <v>1.6548463356973995</v>
      </c>
      <c r="AF25" s="24" t="s">
        <v>31</v>
      </c>
    </row>
    <row r="26" spans="1:32" ht="12.75" customHeight="1">
      <c r="A26" s="54"/>
      <c r="B26" s="110" t="s">
        <v>91</v>
      </c>
      <c r="C26" s="44"/>
      <c r="D26" s="56" t="s">
        <v>25</v>
      </c>
      <c r="E26" s="56" t="s">
        <v>25</v>
      </c>
      <c r="F26" s="56" t="s">
        <v>25</v>
      </c>
      <c r="G26" s="56" t="s">
        <v>25</v>
      </c>
      <c r="H26" s="56" t="s">
        <v>25</v>
      </c>
      <c r="I26" s="56" t="s">
        <v>25</v>
      </c>
      <c r="J26" s="56" t="s">
        <v>25</v>
      </c>
      <c r="K26" s="56" t="s">
        <v>25</v>
      </c>
      <c r="L26" s="56">
        <v>4.5454545454545459</v>
      </c>
      <c r="M26" s="56">
        <v>0</v>
      </c>
      <c r="N26" s="56">
        <v>1.9230769230769231</v>
      </c>
      <c r="O26" s="56">
        <f>G297</f>
        <v>1.2174875484228</v>
      </c>
      <c r="P26" s="56">
        <f>H297</f>
        <v>2.8052805280528053</v>
      </c>
      <c r="Q26" s="57">
        <f>I297</f>
        <v>5.6902523503216234</v>
      </c>
      <c r="R26" s="56" t="s">
        <v>25</v>
      </c>
      <c r="S26" s="56" t="s">
        <v>25</v>
      </c>
      <c r="T26" s="56" t="s">
        <v>25</v>
      </c>
      <c r="U26" s="56" t="s">
        <v>25</v>
      </c>
      <c r="V26" s="56" t="s">
        <v>25</v>
      </c>
      <c r="W26" s="56" t="s">
        <v>25</v>
      </c>
      <c r="X26" s="56" t="s">
        <v>25</v>
      </c>
      <c r="Y26" s="56" t="s">
        <v>25</v>
      </c>
      <c r="Z26" s="83">
        <v>7.1428571428571432</v>
      </c>
      <c r="AA26" s="83">
        <v>0</v>
      </c>
      <c r="AB26" s="83">
        <v>4.7619047619047619</v>
      </c>
      <c r="AC26" s="56">
        <f>M297</f>
        <v>1.1701170117011701</v>
      </c>
      <c r="AD26" s="56">
        <f>N297</f>
        <v>2.9229406554472983</v>
      </c>
      <c r="AE26" s="57">
        <f>O297</f>
        <v>7.2498029944838454</v>
      </c>
      <c r="AF26" s="110" t="s">
        <v>91</v>
      </c>
    </row>
    <row r="27" spans="1:32">
      <c r="A27" s="54"/>
      <c r="B27" s="54" t="s">
        <v>4</v>
      </c>
      <c r="C27" s="44"/>
      <c r="D27" s="56">
        <v>0</v>
      </c>
      <c r="E27" s="56">
        <v>0</v>
      </c>
      <c r="F27" s="56">
        <v>0</v>
      </c>
      <c r="G27" s="56">
        <v>0</v>
      </c>
      <c r="H27" s="56">
        <v>0</v>
      </c>
      <c r="I27" s="56">
        <v>0</v>
      </c>
      <c r="J27" s="56">
        <v>0</v>
      </c>
      <c r="K27" s="56">
        <v>2.2058823529411766</v>
      </c>
      <c r="L27" s="56">
        <v>4.5454545454545459</v>
      </c>
      <c r="M27" s="56">
        <v>0</v>
      </c>
      <c r="N27" s="56">
        <v>3.8461538461538463</v>
      </c>
      <c r="O27" s="56">
        <f>G310</f>
        <v>4.3165467625899279</v>
      </c>
      <c r="P27" s="56">
        <f>H310</f>
        <v>5.7205720572057208</v>
      </c>
      <c r="Q27" s="57">
        <f>I310</f>
        <v>5.0470064324591783</v>
      </c>
      <c r="R27" s="56">
        <v>0</v>
      </c>
      <c r="S27" s="56">
        <v>0</v>
      </c>
      <c r="T27" s="56">
        <v>0</v>
      </c>
      <c r="U27" s="56">
        <v>0</v>
      </c>
      <c r="V27" s="56">
        <v>0</v>
      </c>
      <c r="W27" s="56">
        <v>0</v>
      </c>
      <c r="X27" s="56">
        <v>0</v>
      </c>
      <c r="Y27" s="56">
        <v>4.166666666666667</v>
      </c>
      <c r="Z27" s="83">
        <v>7.1428571428571432</v>
      </c>
      <c r="AA27" s="83">
        <v>0</v>
      </c>
      <c r="AB27" s="83">
        <v>9.5238095238095237</v>
      </c>
      <c r="AC27" s="56">
        <f>M310</f>
        <v>5.7605760576057605</v>
      </c>
      <c r="AD27" s="56">
        <f>N310</f>
        <v>7.4402125775022139</v>
      </c>
      <c r="AE27" s="57">
        <f>O310</f>
        <v>6.6193853427895979</v>
      </c>
      <c r="AF27" s="7" t="s">
        <v>4</v>
      </c>
    </row>
    <row r="28" spans="1:32">
      <c r="A28" s="44"/>
      <c r="B28" s="92" t="s">
        <v>30</v>
      </c>
      <c r="C28" s="45"/>
      <c r="D28" s="62">
        <v>0</v>
      </c>
      <c r="E28" s="62">
        <v>0</v>
      </c>
      <c r="F28" s="62">
        <v>0</v>
      </c>
      <c r="G28" s="62">
        <v>0</v>
      </c>
      <c r="H28" s="62">
        <v>0</v>
      </c>
      <c r="I28" s="62">
        <v>0.64516129032258063</v>
      </c>
      <c r="J28" s="62">
        <v>0</v>
      </c>
      <c r="K28" s="62">
        <v>2.9411764705882355</v>
      </c>
      <c r="L28" s="62">
        <v>6.8181818181818183</v>
      </c>
      <c r="M28" s="62">
        <v>0</v>
      </c>
      <c r="N28" s="62">
        <v>5.7692307692307692</v>
      </c>
      <c r="O28" s="62">
        <f>G338</f>
        <v>13.669064748201439</v>
      </c>
      <c r="P28" s="62">
        <f>H338</f>
        <v>15.621562156215621</v>
      </c>
      <c r="Q28" s="63">
        <f>I338</f>
        <v>17.565561603166749</v>
      </c>
      <c r="R28" s="62">
        <v>0</v>
      </c>
      <c r="S28" s="62">
        <v>0</v>
      </c>
      <c r="T28" s="62">
        <v>0</v>
      </c>
      <c r="U28" s="62">
        <v>0</v>
      </c>
      <c r="V28" s="62">
        <v>0</v>
      </c>
      <c r="W28" s="62">
        <v>1.8181818181818181</v>
      </c>
      <c r="X28" s="62">
        <v>0</v>
      </c>
      <c r="Y28" s="62">
        <v>6.25</v>
      </c>
      <c r="Z28" s="62">
        <v>7.1428571428571432</v>
      </c>
      <c r="AA28" s="62">
        <v>0</v>
      </c>
      <c r="AB28" s="62">
        <v>14.285714285714286</v>
      </c>
      <c r="AC28" s="62">
        <f>M338</f>
        <v>16.021602160216023</v>
      </c>
      <c r="AD28" s="62"/>
      <c r="AE28" s="63"/>
      <c r="AF28" s="210" t="s">
        <v>30</v>
      </c>
    </row>
    <row r="29" spans="1:32">
      <c r="A29" s="44"/>
      <c r="B29" s="92" t="s">
        <v>32</v>
      </c>
      <c r="C29" s="44"/>
      <c r="D29" s="56">
        <v>0</v>
      </c>
      <c r="E29" s="56">
        <v>0.46082949308755761</v>
      </c>
      <c r="F29" s="56">
        <v>0.52631578947368418</v>
      </c>
      <c r="G29" s="56">
        <v>0.82987551867219922</v>
      </c>
      <c r="H29" s="56">
        <v>1.1428571428571428</v>
      </c>
      <c r="I29" s="56">
        <v>1.935483870967742</v>
      </c>
      <c r="J29" s="56">
        <v>3.4482758620689653</v>
      </c>
      <c r="K29" s="62">
        <v>4.4117647058823533</v>
      </c>
      <c r="L29" s="56">
        <v>6.8181818181818183</v>
      </c>
      <c r="M29" s="56">
        <v>6.5217391304347823</v>
      </c>
      <c r="N29" s="56">
        <v>9.615384615384615</v>
      </c>
      <c r="O29" s="56">
        <f>G338</f>
        <v>13.669064748201439</v>
      </c>
      <c r="P29" s="56">
        <f>H338</f>
        <v>15.621562156215621</v>
      </c>
      <c r="Q29" s="57">
        <f>I338</f>
        <v>17.565561603166749</v>
      </c>
      <c r="R29" s="56">
        <v>0</v>
      </c>
      <c r="S29" s="56">
        <v>1.0101010101010102</v>
      </c>
      <c r="T29" s="56">
        <v>0</v>
      </c>
      <c r="U29" s="56">
        <v>1.098901098901099</v>
      </c>
      <c r="V29" s="56">
        <v>3.278688524590164</v>
      </c>
      <c r="W29" s="56">
        <v>5.4545454545454541</v>
      </c>
      <c r="X29" s="56">
        <v>3.7735849056603774</v>
      </c>
      <c r="Y29" s="56">
        <v>10.416666666666666</v>
      </c>
      <c r="Z29" s="62">
        <v>7.1428571428571432</v>
      </c>
      <c r="AA29" s="62">
        <v>11.764705882352942</v>
      </c>
      <c r="AB29" s="62">
        <v>14.285714285714286</v>
      </c>
      <c r="AC29" s="62">
        <f>M338</f>
        <v>16.021602160216023</v>
      </c>
      <c r="AD29" s="62">
        <f>N338</f>
        <v>17.449069973427811</v>
      </c>
      <c r="AE29" s="63">
        <f>O338</f>
        <v>20.803782505910164</v>
      </c>
      <c r="AF29" s="25" t="s">
        <v>32</v>
      </c>
    </row>
    <row r="30" spans="1:32" ht="30.75" customHeight="1">
      <c r="A30" s="44"/>
      <c r="B30" s="49" t="s">
        <v>82</v>
      </c>
      <c r="C30" s="86"/>
      <c r="D30" s="66">
        <v>9.7744360902255636</v>
      </c>
      <c r="E30" s="66">
        <v>7.6433121019108281</v>
      </c>
      <c r="F30" s="66">
        <v>10.434782608695652</v>
      </c>
      <c r="G30" s="66">
        <v>13.714285714285714</v>
      </c>
      <c r="H30" s="66">
        <v>18.446601941747574</v>
      </c>
      <c r="I30" s="66">
        <v>15.463917525773196</v>
      </c>
      <c r="J30" s="66">
        <v>13.095238095238095</v>
      </c>
      <c r="K30" s="56">
        <v>16.279069767441861</v>
      </c>
      <c r="L30" s="66">
        <v>13.636363636363637</v>
      </c>
      <c r="M30" s="66">
        <v>4.3478260869565215</v>
      </c>
      <c r="N30" s="66">
        <v>15.384615384615385</v>
      </c>
      <c r="O30" s="66">
        <f>H354</f>
        <v>10.721003134796238</v>
      </c>
      <c r="P30" s="66">
        <f>I354</f>
        <v>10.180012414649287</v>
      </c>
      <c r="Q30" s="67">
        <f>J354</f>
        <v>10.733844468784227</v>
      </c>
      <c r="R30" s="66">
        <v>8.3333333333333339</v>
      </c>
      <c r="S30" s="66">
        <v>7.1428571428571432</v>
      </c>
      <c r="T30" s="66">
        <v>11.538461538461538</v>
      </c>
      <c r="U30" s="66">
        <v>15.068493150684931</v>
      </c>
      <c r="V30" s="66">
        <v>27.659574468085108</v>
      </c>
      <c r="W30" s="66">
        <v>11.627906976744185</v>
      </c>
      <c r="X30" s="66">
        <v>15</v>
      </c>
      <c r="Y30" s="66">
        <v>16.666666666666668</v>
      </c>
      <c r="Z30" s="83">
        <v>21.428571428571427</v>
      </c>
      <c r="AA30" s="83">
        <v>5.882352941176471</v>
      </c>
      <c r="AB30" s="83">
        <v>19.047619047619047</v>
      </c>
      <c r="AC30" s="56">
        <f>N354</f>
        <v>9.3869731800766285</v>
      </c>
      <c r="AD30" s="56">
        <f>O354</f>
        <v>10.406811731315042</v>
      </c>
      <c r="AE30" s="57">
        <f>P354</f>
        <v>9.685430463576159</v>
      </c>
      <c r="AF30" s="9" t="s">
        <v>55</v>
      </c>
    </row>
    <row r="31" spans="1:32" s="129" customFormat="1" ht="27.75" customHeight="1">
      <c r="A31" s="128"/>
      <c r="B31" s="60" t="s">
        <v>83</v>
      </c>
      <c r="C31" s="45"/>
      <c r="D31" s="62">
        <v>0</v>
      </c>
      <c r="E31" s="62">
        <v>0</v>
      </c>
      <c r="F31" s="62">
        <v>0</v>
      </c>
      <c r="G31" s="62">
        <v>0</v>
      </c>
      <c r="H31" s="62">
        <v>0.970873786407767</v>
      </c>
      <c r="I31" s="62">
        <v>0</v>
      </c>
      <c r="J31" s="62">
        <v>0</v>
      </c>
      <c r="K31" s="62">
        <v>0</v>
      </c>
      <c r="L31" s="62">
        <v>0</v>
      </c>
      <c r="M31" s="62">
        <v>0</v>
      </c>
      <c r="N31" s="62">
        <v>0</v>
      </c>
      <c r="O31" s="62">
        <f>H370</f>
        <v>0.62695924764890276</v>
      </c>
      <c r="P31" s="62">
        <f>I370</f>
        <v>1.7380509000620732</v>
      </c>
      <c r="Q31" s="63">
        <f>J370</f>
        <v>2.1358159912376782</v>
      </c>
      <c r="R31" s="62">
        <v>0</v>
      </c>
      <c r="S31" s="62">
        <v>0</v>
      </c>
      <c r="T31" s="62">
        <v>0</v>
      </c>
      <c r="U31" s="62">
        <v>0</v>
      </c>
      <c r="V31" s="62">
        <v>2.1276595744680851</v>
      </c>
      <c r="W31" s="62">
        <v>0</v>
      </c>
      <c r="X31" s="62">
        <v>0</v>
      </c>
      <c r="Y31" s="62">
        <v>0</v>
      </c>
      <c r="Z31" s="62">
        <v>0</v>
      </c>
      <c r="AA31" s="62">
        <v>0</v>
      </c>
      <c r="AB31" s="62">
        <v>0</v>
      </c>
      <c r="AC31" s="62">
        <f>N370</f>
        <v>0.86206896551724133</v>
      </c>
      <c r="AD31" s="62">
        <f>O370</f>
        <v>2.3651844843897827</v>
      </c>
      <c r="AE31" s="63">
        <f>P370</f>
        <v>2.814569536423841</v>
      </c>
      <c r="AF31" s="8" t="s">
        <v>56</v>
      </c>
    </row>
    <row r="32" spans="1:32" ht="13.5">
      <c r="B32" s="93" t="s">
        <v>81</v>
      </c>
      <c r="C32" s="94"/>
      <c r="D32" s="56">
        <v>4.0178571428571432</v>
      </c>
      <c r="E32" s="56">
        <v>8.7557603686635943</v>
      </c>
      <c r="F32" s="56">
        <v>5.7894736842105265</v>
      </c>
      <c r="G32" s="56">
        <v>7.0539419087136928</v>
      </c>
      <c r="H32" s="56">
        <v>10.857142857142858</v>
      </c>
      <c r="I32" s="56">
        <v>11.612903225806452</v>
      </c>
      <c r="J32" s="56">
        <v>15.862068965517242</v>
      </c>
      <c r="K32" s="56">
        <v>15.441176470588236</v>
      </c>
      <c r="L32" s="56">
        <v>22.727272727272727</v>
      </c>
      <c r="M32" s="56">
        <v>36.956521739130437</v>
      </c>
      <c r="N32" s="56">
        <v>34.615384615384613</v>
      </c>
      <c r="O32" s="56">
        <f>G383</f>
        <v>49.044238121245222</v>
      </c>
      <c r="P32" s="56">
        <f>H383</f>
        <v>50.107526881720432</v>
      </c>
      <c r="Q32" s="57">
        <f>I383</f>
        <v>53.648915187376723</v>
      </c>
      <c r="R32" s="56">
        <v>1.2048192771084338</v>
      </c>
      <c r="S32" s="56">
        <v>11.111111111111111</v>
      </c>
      <c r="T32" s="56">
        <v>6.0606060606060606</v>
      </c>
      <c r="U32" s="56">
        <v>10.989010989010989</v>
      </c>
      <c r="V32" s="56">
        <v>14.754098360655737</v>
      </c>
      <c r="W32" s="56">
        <v>18.181818181818183</v>
      </c>
      <c r="X32" s="56">
        <v>15.09433962264151</v>
      </c>
      <c r="Y32" s="56">
        <v>18.75</v>
      </c>
      <c r="Z32" s="83">
        <v>28.571428571428573</v>
      </c>
      <c r="AA32" s="83">
        <v>47.058823529411768</v>
      </c>
      <c r="AB32" s="83">
        <v>47.61904761904762</v>
      </c>
      <c r="AC32" s="56">
        <f>M383</f>
        <v>54.884547069271761</v>
      </c>
      <c r="AD32" s="56">
        <f>N383</f>
        <v>55.229040622299053</v>
      </c>
      <c r="AE32" s="57">
        <f>O383</f>
        <v>58.726415094339622</v>
      </c>
      <c r="AF32" s="7" t="s">
        <v>57</v>
      </c>
    </row>
    <row r="33" spans="2:38" ht="13.5">
      <c r="B33" s="375" t="s">
        <v>218</v>
      </c>
      <c r="C33" s="95"/>
      <c r="D33" s="62">
        <v>88.839285714285708</v>
      </c>
      <c r="E33" s="62">
        <v>82.94930875576037</v>
      </c>
      <c r="F33" s="62">
        <v>89.473684210526315</v>
      </c>
      <c r="G33" s="62">
        <v>86.30705394190872</v>
      </c>
      <c r="H33" s="62">
        <v>80</v>
      </c>
      <c r="I33" s="62">
        <v>71.612903225806448</v>
      </c>
      <c r="J33" s="62">
        <v>71.034482758620683</v>
      </c>
      <c r="K33" s="62">
        <v>73.529411764705884</v>
      </c>
      <c r="L33" s="62">
        <v>56.81818181818182</v>
      </c>
      <c r="M33" s="62">
        <v>41.304347826086953</v>
      </c>
      <c r="N33" s="62">
        <v>44.230769230769234</v>
      </c>
      <c r="O33" s="62"/>
      <c r="P33" s="62"/>
      <c r="Q33" s="63"/>
      <c r="R33" s="62">
        <v>87.951807228915669</v>
      </c>
      <c r="S33" s="62">
        <v>78.787878787878782</v>
      </c>
      <c r="T33" s="62">
        <v>89.393939393939391</v>
      </c>
      <c r="U33" s="62">
        <v>76.92307692307692</v>
      </c>
      <c r="V33" s="62">
        <v>73.770491803278688</v>
      </c>
      <c r="W33" s="62">
        <v>61.81818181818182</v>
      </c>
      <c r="X33" s="62">
        <v>71.698113207547166</v>
      </c>
      <c r="Y33" s="62">
        <v>72.916666666666671</v>
      </c>
      <c r="Z33" s="62">
        <v>42.857142857142854</v>
      </c>
      <c r="AA33" s="62">
        <v>11.764705882352942</v>
      </c>
      <c r="AB33" s="62">
        <v>28.571428571428573</v>
      </c>
      <c r="AC33" s="62"/>
      <c r="AD33" s="62"/>
      <c r="AE33" s="63"/>
    </row>
    <row r="34" spans="2:38" ht="49.5" customHeight="1">
      <c r="B34" s="660" t="s">
        <v>95</v>
      </c>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row>
    <row r="35" spans="2:38" ht="48.75" customHeight="1"/>
    <row r="36" spans="2:38">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row>
    <row r="37" spans="2:38" s="4" customFormat="1" ht="24">
      <c r="B37" s="190" t="s">
        <v>107</v>
      </c>
      <c r="C37" s="190"/>
      <c r="D37" s="191" t="s">
        <v>108</v>
      </c>
      <c r="E37" s="192"/>
      <c r="F37" s="192"/>
      <c r="G37" s="192"/>
      <c r="H37" s="192"/>
      <c r="I37" s="192"/>
      <c r="J37" s="192"/>
      <c r="K37" s="192"/>
      <c r="L37" s="192"/>
      <c r="M37" s="192"/>
      <c r="N37" s="192"/>
      <c r="O37" s="193"/>
      <c r="P37" s="386"/>
      <c r="R37" s="387" t="s">
        <v>107</v>
      </c>
      <c r="S37" s="387"/>
      <c r="T37" s="154" t="s">
        <v>162</v>
      </c>
      <c r="U37" s="155"/>
      <c r="V37" s="155"/>
      <c r="W37" s="155"/>
      <c r="X37" s="155"/>
      <c r="Y37" s="156"/>
      <c r="Z37" s="177"/>
      <c r="AA37" s="212"/>
      <c r="AB37" s="212"/>
      <c r="AC37" s="212"/>
      <c r="AD37" s="212"/>
      <c r="AE37" s="212"/>
      <c r="AF37" s="212"/>
      <c r="AG37" s="212"/>
      <c r="AH37" s="212"/>
      <c r="AI37" s="212"/>
      <c r="AJ37" s="212"/>
      <c r="AK37" s="212"/>
      <c r="AL37" s="212"/>
    </row>
    <row r="38" spans="2:38" s="1" customFormat="1" ht="36">
      <c r="B38" s="190"/>
      <c r="C38" s="190"/>
      <c r="D38" s="191" t="s">
        <v>109</v>
      </c>
      <c r="E38" s="192"/>
      <c r="F38" s="192"/>
      <c r="G38" s="192"/>
      <c r="H38" s="192"/>
      <c r="I38" s="192"/>
      <c r="J38" s="192" t="s">
        <v>123</v>
      </c>
      <c r="K38" s="192"/>
      <c r="L38" s="192"/>
      <c r="M38" s="192"/>
      <c r="N38" s="192"/>
      <c r="O38" s="193"/>
      <c r="P38" s="386"/>
      <c r="Q38" s="172"/>
      <c r="R38" s="387"/>
      <c r="S38" s="387"/>
      <c r="T38" s="186" t="s">
        <v>163</v>
      </c>
      <c r="U38" s="187" t="s">
        <v>164</v>
      </c>
      <c r="V38" s="187" t="s">
        <v>165</v>
      </c>
      <c r="W38" s="187" t="s">
        <v>166</v>
      </c>
      <c r="X38" s="187" t="s">
        <v>167</v>
      </c>
      <c r="Y38" s="188" t="s">
        <v>168</v>
      </c>
      <c r="Z38" s="177"/>
      <c r="AA38" s="212"/>
      <c r="AB38" s="212"/>
      <c r="AC38" s="212"/>
      <c r="AD38" s="212"/>
      <c r="AE38" s="212"/>
      <c r="AF38" s="212"/>
      <c r="AG38" s="212"/>
      <c r="AH38" s="212"/>
      <c r="AI38" s="212"/>
      <c r="AJ38" s="212"/>
      <c r="AK38" s="212"/>
      <c r="AL38" s="212"/>
    </row>
    <row r="39" spans="2:38" s="1" customFormat="1" ht="24">
      <c r="B39" s="190"/>
      <c r="C39" s="190"/>
      <c r="D39" s="191" t="s">
        <v>162</v>
      </c>
      <c r="E39" s="192"/>
      <c r="F39" s="192"/>
      <c r="G39" s="192"/>
      <c r="H39" s="192"/>
      <c r="I39" s="192"/>
      <c r="J39" s="192" t="s">
        <v>162</v>
      </c>
      <c r="K39" s="192"/>
      <c r="L39" s="192"/>
      <c r="M39" s="192"/>
      <c r="N39" s="192"/>
      <c r="O39" s="193"/>
      <c r="P39" s="386"/>
      <c r="Q39" s="172"/>
      <c r="R39" s="157"/>
      <c r="S39" s="157"/>
      <c r="T39" s="158" t="s">
        <v>156</v>
      </c>
      <c r="U39" s="159" t="s">
        <v>156</v>
      </c>
      <c r="V39" s="159" t="s">
        <v>156</v>
      </c>
      <c r="W39" s="159" t="s">
        <v>156</v>
      </c>
      <c r="X39" s="159" t="s">
        <v>156</v>
      </c>
      <c r="Y39" s="160" t="s">
        <v>156</v>
      </c>
      <c r="Z39" s="177"/>
      <c r="AA39" s="214"/>
      <c r="AB39" s="214"/>
      <c r="AC39" s="214"/>
      <c r="AD39" s="216"/>
      <c r="AE39" s="216"/>
      <c r="AF39" s="216"/>
      <c r="AG39" s="216"/>
      <c r="AH39" s="216"/>
      <c r="AI39" s="216"/>
      <c r="AJ39" s="216"/>
      <c r="AK39" s="216"/>
      <c r="AL39" s="216"/>
    </row>
    <row r="40" spans="2:38" s="1" customFormat="1" ht="24">
      <c r="B40" s="190"/>
      <c r="C40" s="190"/>
      <c r="D40" s="222" t="s">
        <v>163</v>
      </c>
      <c r="E40" s="223" t="s">
        <v>164</v>
      </c>
      <c r="F40" s="223" t="s">
        <v>165</v>
      </c>
      <c r="G40" s="223" t="s">
        <v>166</v>
      </c>
      <c r="H40" s="223" t="s">
        <v>167</v>
      </c>
      <c r="I40" s="223" t="s">
        <v>168</v>
      </c>
      <c r="J40" s="223" t="s">
        <v>163</v>
      </c>
      <c r="K40" s="223" t="s">
        <v>164</v>
      </c>
      <c r="L40" s="223" t="s">
        <v>165</v>
      </c>
      <c r="M40" s="223" t="s">
        <v>166</v>
      </c>
      <c r="N40" s="223" t="s">
        <v>167</v>
      </c>
      <c r="O40" s="224" t="s">
        <v>168</v>
      </c>
      <c r="P40" s="386"/>
      <c r="Q40" s="172"/>
      <c r="R40" s="161" t="s">
        <v>157</v>
      </c>
      <c r="S40" s="174" t="s">
        <v>121</v>
      </c>
      <c r="T40" s="162">
        <v>26</v>
      </c>
      <c r="U40" s="163">
        <v>26</v>
      </c>
      <c r="V40" s="163">
        <v>44</v>
      </c>
      <c r="W40" s="163">
        <v>24</v>
      </c>
      <c r="X40" s="163">
        <v>6</v>
      </c>
      <c r="Y40" s="164">
        <v>2</v>
      </c>
      <c r="Z40" s="177"/>
      <c r="AA40" s="214"/>
      <c r="AB40" s="214"/>
      <c r="AC40" s="214"/>
      <c r="AD40" s="214"/>
      <c r="AE40" s="214"/>
      <c r="AF40" s="214"/>
      <c r="AG40" s="214"/>
      <c r="AH40" s="214"/>
      <c r="AI40" s="214"/>
      <c r="AJ40" s="217"/>
      <c r="AK40" s="217"/>
      <c r="AL40" s="217"/>
    </row>
    <row r="41" spans="2:38" s="1" customFormat="1" ht="24">
      <c r="B41" s="194"/>
      <c r="C41" s="194"/>
      <c r="D41" s="195" t="s">
        <v>156</v>
      </c>
      <c r="E41" s="196" t="s">
        <v>156</v>
      </c>
      <c r="F41" s="196" t="s">
        <v>156</v>
      </c>
      <c r="G41" s="196" t="s">
        <v>156</v>
      </c>
      <c r="H41" s="196" t="s">
        <v>156</v>
      </c>
      <c r="I41" s="196" t="s">
        <v>156</v>
      </c>
      <c r="J41" s="196" t="s">
        <v>156</v>
      </c>
      <c r="K41" s="196" t="s">
        <v>156</v>
      </c>
      <c r="L41" s="196" t="s">
        <v>156</v>
      </c>
      <c r="M41" s="196" t="s">
        <v>156</v>
      </c>
      <c r="N41" s="196" t="s">
        <v>156</v>
      </c>
      <c r="O41" s="197" t="s">
        <v>156</v>
      </c>
      <c r="Q41" s="386"/>
      <c r="R41" s="165"/>
      <c r="S41" s="175" t="s">
        <v>122</v>
      </c>
      <c r="T41" s="166">
        <v>2742</v>
      </c>
      <c r="U41" s="153">
        <v>2742</v>
      </c>
      <c r="V41" s="153">
        <v>2840</v>
      </c>
      <c r="W41" s="153">
        <v>2760</v>
      </c>
      <c r="X41" s="153">
        <v>2677</v>
      </c>
      <c r="Y41" s="167">
        <v>2934</v>
      </c>
      <c r="Z41" s="177"/>
      <c r="AA41" s="215"/>
      <c r="AB41" s="215"/>
      <c r="AC41" s="218"/>
      <c r="AD41" s="218"/>
      <c r="AE41" s="218"/>
      <c r="AF41" s="218"/>
      <c r="AG41" s="218"/>
      <c r="AH41" s="218"/>
      <c r="AI41" s="218"/>
      <c r="AJ41" s="218"/>
      <c r="AK41" s="218"/>
      <c r="AL41" s="218"/>
    </row>
    <row r="42" spans="2:38" s="1" customFormat="1">
      <c r="B42" s="198" t="s">
        <v>117</v>
      </c>
      <c r="C42" s="198" t="s">
        <v>118</v>
      </c>
      <c r="D42" s="200"/>
      <c r="E42" s="201"/>
      <c r="F42" s="201"/>
      <c r="G42" s="201"/>
      <c r="H42" s="201"/>
      <c r="I42" s="201"/>
      <c r="J42" s="201"/>
      <c r="K42" s="201"/>
      <c r="L42" s="201"/>
      <c r="M42" s="201"/>
      <c r="N42" s="201"/>
      <c r="O42" s="202"/>
      <c r="Q42" s="236">
        <f>SUM(D42:O42)</f>
        <v>0</v>
      </c>
      <c r="R42" s="168"/>
      <c r="S42" s="168" t="s">
        <v>69</v>
      </c>
      <c r="T42" s="169">
        <v>2768</v>
      </c>
      <c r="U42" s="170">
        <v>2768</v>
      </c>
      <c r="V42" s="170">
        <v>2884</v>
      </c>
      <c r="W42" s="170">
        <v>2784</v>
      </c>
      <c r="X42" s="170">
        <v>2683</v>
      </c>
      <c r="Y42" s="171">
        <v>2936</v>
      </c>
      <c r="Z42" s="177"/>
      <c r="AA42" s="215"/>
      <c r="AB42" s="215"/>
      <c r="AC42" s="218"/>
      <c r="AD42" s="218"/>
      <c r="AE42" s="218"/>
      <c r="AF42" s="218"/>
      <c r="AG42" s="218"/>
      <c r="AH42" s="218"/>
      <c r="AI42" s="218"/>
      <c r="AJ42" s="218"/>
      <c r="AK42" s="218"/>
      <c r="AL42" s="218"/>
    </row>
    <row r="43" spans="2:38" s="1" customFormat="1">
      <c r="B43" s="225"/>
      <c r="C43" s="225" t="s">
        <v>119</v>
      </c>
      <c r="D43" s="226"/>
      <c r="E43" s="227"/>
      <c r="F43" s="227"/>
      <c r="G43" s="227"/>
      <c r="H43" s="227"/>
      <c r="I43" s="227"/>
      <c r="J43" s="227"/>
      <c r="K43" s="227"/>
      <c r="L43" s="227"/>
      <c r="M43" s="227"/>
      <c r="N43" s="227"/>
      <c r="O43" s="228"/>
      <c r="Q43" s="236">
        <f>SUM(D43:O43)</f>
        <v>0</v>
      </c>
      <c r="R43" s="173"/>
      <c r="S43" s="173"/>
      <c r="T43" s="220">
        <f t="shared" ref="T43:Y43" si="2">T41/T42*100</f>
        <v>99.060693641618499</v>
      </c>
      <c r="U43" s="220">
        <f t="shared" si="2"/>
        <v>99.060693641618499</v>
      </c>
      <c r="V43" s="220">
        <f t="shared" si="2"/>
        <v>98.47434119278779</v>
      </c>
      <c r="W43" s="220">
        <f t="shared" si="2"/>
        <v>99.137931034482762</v>
      </c>
      <c r="X43" s="220">
        <f t="shared" si="2"/>
        <v>99.776369735370849</v>
      </c>
      <c r="Y43" s="220">
        <f t="shared" si="2"/>
        <v>99.93188010899182</v>
      </c>
      <c r="Z43" s="218"/>
      <c r="AA43" s="215"/>
      <c r="AB43" s="215"/>
      <c r="AC43" s="218"/>
      <c r="AD43" s="218"/>
      <c r="AE43" s="218"/>
      <c r="AF43" s="218"/>
      <c r="AG43" s="218"/>
      <c r="AH43" s="218"/>
      <c r="AI43" s="218"/>
      <c r="AJ43" s="218"/>
      <c r="AK43" s="218"/>
      <c r="AL43" s="218"/>
    </row>
    <row r="44" spans="2:38" s="1" customFormat="1">
      <c r="B44" s="225"/>
      <c r="C44" s="225" t="s">
        <v>120</v>
      </c>
      <c r="D44" s="226">
        <f>SUM(D66:D69)</f>
        <v>36</v>
      </c>
      <c r="E44" s="226">
        <f t="shared" ref="E44:O44" si="3">SUM(E66:E69)</f>
        <v>31</v>
      </c>
      <c r="F44" s="226">
        <f t="shared" si="3"/>
        <v>28</v>
      </c>
      <c r="G44" s="226">
        <f t="shared" si="3"/>
        <v>24</v>
      </c>
      <c r="H44" s="226">
        <f t="shared" si="3"/>
        <v>17</v>
      </c>
      <c r="I44" s="226">
        <f t="shared" si="3"/>
        <v>13</v>
      </c>
      <c r="J44" s="226">
        <f t="shared" si="3"/>
        <v>13</v>
      </c>
      <c r="K44" s="226">
        <f t="shared" si="3"/>
        <v>11</v>
      </c>
      <c r="L44" s="226">
        <f t="shared" si="3"/>
        <v>8</v>
      </c>
      <c r="M44" s="226">
        <f t="shared" si="3"/>
        <v>7</v>
      </c>
      <c r="N44" s="226">
        <f t="shared" si="3"/>
        <v>15</v>
      </c>
      <c r="O44" s="226">
        <f t="shared" si="3"/>
        <v>10</v>
      </c>
      <c r="Q44" s="236">
        <f>SUM(D44:O44)</f>
        <v>213</v>
      </c>
      <c r="R44" s="173" t="s">
        <v>126</v>
      </c>
      <c r="S44" s="173"/>
      <c r="T44" s="220">
        <f>L9</f>
        <v>0</v>
      </c>
      <c r="U44" s="220">
        <f>M9</f>
        <v>0</v>
      </c>
      <c r="V44" s="220">
        <f>N9</f>
        <v>0</v>
      </c>
      <c r="W44" s="213"/>
      <c r="X44" s="218"/>
      <c r="Y44" s="218"/>
      <c r="Z44" s="218"/>
      <c r="AA44" s="215"/>
      <c r="AB44" s="215"/>
      <c r="AC44" s="218"/>
      <c r="AD44" s="218"/>
      <c r="AE44" s="218"/>
      <c r="AF44" s="218"/>
      <c r="AG44" s="218"/>
      <c r="AH44" s="218"/>
      <c r="AI44" s="218"/>
      <c r="AJ44" s="218"/>
      <c r="AK44" s="218"/>
      <c r="AL44" s="218"/>
    </row>
    <row r="45" spans="2:38" s="1" customFormat="1" ht="36">
      <c r="B45" s="203"/>
      <c r="C45" s="203" t="s">
        <v>69</v>
      </c>
      <c r="D45" s="205"/>
      <c r="E45" s="206"/>
      <c r="F45" s="206"/>
      <c r="G45" s="206"/>
      <c r="H45" s="206"/>
      <c r="I45" s="206"/>
      <c r="J45" s="206"/>
      <c r="K45" s="206"/>
      <c r="L45" s="206"/>
      <c r="M45" s="206"/>
      <c r="N45" s="206"/>
      <c r="O45" s="207"/>
      <c r="P45" s="336">
        <f>SUM(M45:O45)</f>
        <v>0</v>
      </c>
      <c r="Q45" s="239">
        <f>SUM(D45:O45)</f>
        <v>0</v>
      </c>
      <c r="R45" s="421" t="s">
        <v>107</v>
      </c>
      <c r="S45" s="421"/>
      <c r="T45" s="422" t="s">
        <v>108</v>
      </c>
      <c r="U45" s="423"/>
      <c r="V45" s="423"/>
      <c r="W45" s="423"/>
      <c r="X45" s="423"/>
      <c r="Y45" s="423"/>
      <c r="Z45" s="423"/>
      <c r="AA45" s="423"/>
      <c r="AB45" s="423"/>
      <c r="AC45" s="423"/>
      <c r="AD45" s="423"/>
      <c r="AE45" s="424"/>
      <c r="AF45" s="432"/>
      <c r="AG45" s="218"/>
      <c r="AH45" s="218"/>
      <c r="AI45" s="218"/>
      <c r="AJ45" s="218"/>
      <c r="AK45" s="218"/>
      <c r="AL45" s="218"/>
    </row>
    <row r="46" spans="2:38" s="4" customFormat="1" ht="24">
      <c r="D46" s="144" t="s">
        <v>110</v>
      </c>
      <c r="E46" s="144" t="s">
        <v>111</v>
      </c>
      <c r="F46" s="144" t="s">
        <v>112</v>
      </c>
      <c r="G46" s="144" t="s">
        <v>113</v>
      </c>
      <c r="H46" s="144" t="s">
        <v>114</v>
      </c>
      <c r="I46" s="145" t="s">
        <v>115</v>
      </c>
      <c r="J46" s="144" t="s">
        <v>110</v>
      </c>
      <c r="K46" s="144" t="s">
        <v>111</v>
      </c>
      <c r="L46" s="144" t="s">
        <v>112</v>
      </c>
      <c r="M46" s="144" t="s">
        <v>113</v>
      </c>
      <c r="N46" s="144" t="s">
        <v>114</v>
      </c>
      <c r="O46" s="145" t="s">
        <v>115</v>
      </c>
      <c r="P46" s="149">
        <f>SUM(G45:I45,M45:O45)</f>
        <v>0</v>
      </c>
      <c r="Q46" s="238"/>
      <c r="R46" s="421"/>
      <c r="S46" s="421"/>
      <c r="T46" s="422" t="s">
        <v>169</v>
      </c>
      <c r="U46" s="423"/>
      <c r="V46" s="423"/>
      <c r="W46" s="423"/>
      <c r="X46" s="423"/>
      <c r="Y46" s="423"/>
      <c r="Z46" s="423" t="s">
        <v>123</v>
      </c>
      <c r="AA46" s="423"/>
      <c r="AB46" s="423"/>
      <c r="AC46" s="423"/>
      <c r="AD46" s="423"/>
      <c r="AE46" s="424"/>
      <c r="AF46" s="432"/>
      <c r="AG46" s="218"/>
      <c r="AH46" s="218"/>
      <c r="AI46" s="218"/>
      <c r="AJ46" s="218"/>
      <c r="AK46" s="218"/>
      <c r="AL46" s="218"/>
    </row>
    <row r="47" spans="2:38" s="4" customFormat="1" ht="15" hidden="1">
      <c r="C47" s="146" t="s">
        <v>118</v>
      </c>
      <c r="D47" s="149">
        <f t="shared" ref="D47:I49" si="4">SUM(D42,J42)</f>
        <v>0</v>
      </c>
      <c r="E47" s="149">
        <f t="shared" si="4"/>
        <v>0</v>
      </c>
      <c r="F47" s="149">
        <f t="shared" si="4"/>
        <v>0</v>
      </c>
      <c r="G47" s="149">
        <f t="shared" si="4"/>
        <v>0</v>
      </c>
      <c r="H47" s="149">
        <f t="shared" si="4"/>
        <v>0</v>
      </c>
      <c r="I47" s="149">
        <f t="shared" si="4"/>
        <v>0</v>
      </c>
      <c r="J47" s="149">
        <f t="shared" ref="J47:O49" si="5">J42</f>
        <v>0</v>
      </c>
      <c r="K47" s="149">
        <f t="shared" si="5"/>
        <v>0</v>
      </c>
      <c r="L47" s="149">
        <f t="shared" si="5"/>
        <v>0</v>
      </c>
      <c r="M47" s="149">
        <f t="shared" si="5"/>
        <v>0</v>
      </c>
      <c r="N47" s="149">
        <f t="shared" si="5"/>
        <v>0</v>
      </c>
      <c r="O47" s="149">
        <f t="shared" si="5"/>
        <v>0</v>
      </c>
      <c r="P47" s="290" t="e">
        <f>P45/P46*100</f>
        <v>#DIV/0!</v>
      </c>
      <c r="Q47" s="149"/>
      <c r="R47" s="421"/>
      <c r="S47" s="421"/>
      <c r="T47" s="422" t="s">
        <v>162</v>
      </c>
      <c r="U47" s="423"/>
      <c r="V47" s="423"/>
      <c r="W47" s="423"/>
      <c r="X47" s="423"/>
      <c r="Y47" s="423"/>
      <c r="Z47" s="423" t="s">
        <v>162</v>
      </c>
      <c r="AA47" s="423"/>
      <c r="AB47" s="423"/>
      <c r="AC47" s="423"/>
      <c r="AD47" s="423"/>
      <c r="AE47" s="424"/>
      <c r="AF47" s="432"/>
      <c r="AG47" s="399"/>
      <c r="AH47" s="399"/>
      <c r="AI47" s="399"/>
      <c r="AJ47" s="399"/>
      <c r="AK47" s="399"/>
      <c r="AL47" s="388"/>
    </row>
    <row r="48" spans="2:38" s="4" customFormat="1" hidden="1">
      <c r="C48" s="147" t="s">
        <v>119</v>
      </c>
      <c r="D48" s="149">
        <f>SUM(D43,J43)</f>
        <v>0</v>
      </c>
      <c r="E48" s="149">
        <f t="shared" si="4"/>
        <v>0</v>
      </c>
      <c r="F48" s="149">
        <f t="shared" si="4"/>
        <v>0</v>
      </c>
      <c r="G48" s="149">
        <f t="shared" si="4"/>
        <v>0</v>
      </c>
      <c r="H48" s="149">
        <f t="shared" si="4"/>
        <v>0</v>
      </c>
      <c r="I48" s="149">
        <f t="shared" si="4"/>
        <v>0</v>
      </c>
      <c r="J48" s="149">
        <f t="shared" si="5"/>
        <v>0</v>
      </c>
      <c r="K48" s="149">
        <f t="shared" si="5"/>
        <v>0</v>
      </c>
      <c r="L48" s="149">
        <f t="shared" si="5"/>
        <v>0</v>
      </c>
      <c r="M48" s="149">
        <f t="shared" si="5"/>
        <v>0</v>
      </c>
      <c r="N48" s="149">
        <f t="shared" si="5"/>
        <v>0</v>
      </c>
      <c r="O48" s="149">
        <f t="shared" si="5"/>
        <v>0</v>
      </c>
      <c r="Q48" s="149"/>
      <c r="R48" s="421"/>
      <c r="S48" s="421"/>
      <c r="T48" s="425" t="s">
        <v>163</v>
      </c>
      <c r="U48" s="426" t="s">
        <v>164</v>
      </c>
      <c r="V48" s="426" t="s">
        <v>165</v>
      </c>
      <c r="W48" s="426" t="s">
        <v>166</v>
      </c>
      <c r="X48" s="426" t="s">
        <v>167</v>
      </c>
      <c r="Y48" s="426" t="s">
        <v>168</v>
      </c>
      <c r="Z48" s="426" t="s">
        <v>163</v>
      </c>
      <c r="AA48" s="426" t="s">
        <v>164</v>
      </c>
      <c r="AB48" s="426" t="s">
        <v>165</v>
      </c>
      <c r="AC48" s="426" t="s">
        <v>166</v>
      </c>
      <c r="AD48" s="426" t="s">
        <v>167</v>
      </c>
      <c r="AE48" s="427" t="s">
        <v>168</v>
      </c>
      <c r="AF48" s="432"/>
      <c r="AG48" s="400"/>
      <c r="AH48" s="400"/>
      <c r="AI48" s="400"/>
      <c r="AJ48" s="400"/>
      <c r="AK48" s="400"/>
      <c r="AL48" s="388"/>
    </row>
    <row r="49" spans="1:38" s="4" customFormat="1" ht="24">
      <c r="C49" s="148" t="s">
        <v>120</v>
      </c>
      <c r="D49" s="437">
        <f>SUM(D44,J44)</f>
        <v>49</v>
      </c>
      <c r="E49" s="437">
        <f t="shared" si="4"/>
        <v>42</v>
      </c>
      <c r="F49" s="437">
        <f t="shared" si="4"/>
        <v>36</v>
      </c>
      <c r="G49" s="437">
        <f t="shared" si="4"/>
        <v>31</v>
      </c>
      <c r="H49" s="437">
        <f t="shared" si="4"/>
        <v>32</v>
      </c>
      <c r="I49" s="437">
        <f t="shared" si="4"/>
        <v>23</v>
      </c>
      <c r="J49" s="437">
        <f t="shared" si="5"/>
        <v>13</v>
      </c>
      <c r="K49" s="437">
        <f t="shared" si="5"/>
        <v>11</v>
      </c>
      <c r="L49" s="437">
        <f t="shared" si="5"/>
        <v>8</v>
      </c>
      <c r="M49" s="437">
        <f t="shared" si="5"/>
        <v>7</v>
      </c>
      <c r="N49" s="437">
        <f t="shared" si="5"/>
        <v>15</v>
      </c>
      <c r="O49" s="437">
        <f t="shared" si="5"/>
        <v>10</v>
      </c>
      <c r="Q49" s="237">
        <f>SUM(D49:I49)</f>
        <v>213</v>
      </c>
      <c r="R49" s="428"/>
      <c r="S49" s="428"/>
      <c r="T49" s="429" t="s">
        <v>156</v>
      </c>
      <c r="U49" s="430" t="s">
        <v>156</v>
      </c>
      <c r="V49" s="430" t="s">
        <v>156</v>
      </c>
      <c r="W49" s="430" t="s">
        <v>156</v>
      </c>
      <c r="X49" s="430" t="s">
        <v>156</v>
      </c>
      <c r="Y49" s="430" t="s">
        <v>156</v>
      </c>
      <c r="Z49" s="430" t="s">
        <v>156</v>
      </c>
      <c r="AA49" s="430" t="s">
        <v>156</v>
      </c>
      <c r="AB49" s="430" t="s">
        <v>156</v>
      </c>
      <c r="AC49" s="430" t="s">
        <v>156</v>
      </c>
      <c r="AD49" s="430" t="s">
        <v>156</v>
      </c>
      <c r="AE49" s="431" t="s">
        <v>156</v>
      </c>
      <c r="AF49" s="432"/>
      <c r="AG49" s="401"/>
      <c r="AH49" s="401"/>
      <c r="AI49" s="401"/>
      <c r="AJ49" s="401"/>
      <c r="AK49" s="401"/>
      <c r="AL49" s="388"/>
    </row>
    <row r="50" spans="1:38" s="4" customFormat="1" hidden="1">
      <c r="A50" s="4" t="s">
        <v>155</v>
      </c>
      <c r="D50" s="150">
        <f t="shared" ref="D50:I50" si="6">D49</f>
        <v>49</v>
      </c>
      <c r="E50" s="150">
        <f t="shared" si="6"/>
        <v>42</v>
      </c>
      <c r="F50" s="150">
        <f t="shared" si="6"/>
        <v>36</v>
      </c>
      <c r="G50" s="150">
        <f>G49</f>
        <v>31</v>
      </c>
      <c r="H50" s="150">
        <f t="shared" si="6"/>
        <v>32</v>
      </c>
      <c r="I50" s="150">
        <f t="shared" si="6"/>
        <v>23</v>
      </c>
      <c r="J50" s="150">
        <f t="shared" ref="J50:O50" si="7">J44</f>
        <v>13</v>
      </c>
      <c r="K50" s="150">
        <f t="shared" si="7"/>
        <v>11</v>
      </c>
      <c r="L50" s="150">
        <f t="shared" si="7"/>
        <v>8</v>
      </c>
      <c r="M50" s="150">
        <f t="shared" si="7"/>
        <v>7</v>
      </c>
      <c r="N50" s="150">
        <f t="shared" si="7"/>
        <v>15</v>
      </c>
      <c r="O50" s="150">
        <f t="shared" si="7"/>
        <v>10</v>
      </c>
      <c r="Q50" s="149"/>
      <c r="R50" s="408" t="s">
        <v>222</v>
      </c>
      <c r="S50" s="408" t="s">
        <v>223</v>
      </c>
      <c r="T50" s="409">
        <v>0</v>
      </c>
      <c r="U50" s="410">
        <v>0</v>
      </c>
      <c r="V50" s="410">
        <v>1</v>
      </c>
      <c r="W50" s="410">
        <v>0</v>
      </c>
      <c r="X50" s="410">
        <v>3</v>
      </c>
      <c r="Y50" s="410">
        <v>1</v>
      </c>
      <c r="Z50" s="410">
        <v>0</v>
      </c>
      <c r="AA50" s="410">
        <v>1</v>
      </c>
      <c r="AB50" s="410">
        <v>0</v>
      </c>
      <c r="AC50" s="410">
        <v>0</v>
      </c>
      <c r="AD50" s="410">
        <v>1</v>
      </c>
      <c r="AE50" s="411">
        <v>2</v>
      </c>
      <c r="AF50" s="432"/>
      <c r="AG50" s="402"/>
      <c r="AH50" s="402"/>
      <c r="AI50" s="402"/>
      <c r="AJ50" s="402"/>
      <c r="AK50" s="401"/>
      <c r="AL50" s="388"/>
    </row>
    <row r="51" spans="1:38" s="4" customFormat="1">
      <c r="A51" s="4" t="s">
        <v>154</v>
      </c>
      <c r="C51" s="148" t="s">
        <v>154</v>
      </c>
      <c r="D51" s="438">
        <f>L7</f>
        <v>85</v>
      </c>
      <c r="E51" s="438">
        <f>M7</f>
        <v>82</v>
      </c>
      <c r="F51" s="438">
        <f>N7</f>
        <v>90</v>
      </c>
      <c r="G51" s="438"/>
      <c r="H51" s="438"/>
      <c r="I51" s="438"/>
      <c r="J51" s="438">
        <f>Z7</f>
        <v>40</v>
      </c>
      <c r="K51" s="438">
        <f>AA7</f>
        <v>26</v>
      </c>
      <c r="L51" s="438">
        <f>AB7</f>
        <v>31</v>
      </c>
      <c r="M51" s="438"/>
      <c r="N51" s="438"/>
      <c r="O51" s="438"/>
      <c r="Q51" s="149"/>
      <c r="R51" s="412"/>
      <c r="S51" s="412" t="s">
        <v>224</v>
      </c>
      <c r="T51" s="413">
        <v>111</v>
      </c>
      <c r="U51" s="414">
        <v>114</v>
      </c>
      <c r="V51" s="414">
        <v>130</v>
      </c>
      <c r="W51" s="414">
        <v>128</v>
      </c>
      <c r="X51" s="414">
        <v>127</v>
      </c>
      <c r="Y51" s="414">
        <v>126</v>
      </c>
      <c r="Z51" s="414">
        <v>173</v>
      </c>
      <c r="AA51" s="414">
        <v>186</v>
      </c>
      <c r="AB51" s="414">
        <v>220</v>
      </c>
      <c r="AC51" s="414">
        <v>241</v>
      </c>
      <c r="AD51" s="414">
        <v>227</v>
      </c>
      <c r="AE51" s="415">
        <v>240</v>
      </c>
      <c r="AF51" s="432"/>
      <c r="AG51" s="404"/>
      <c r="AH51" s="404"/>
      <c r="AI51" s="404"/>
      <c r="AJ51" s="404"/>
      <c r="AK51" s="404"/>
      <c r="AL51" s="388"/>
    </row>
    <row r="52" spans="1:38" s="4" customFormat="1">
      <c r="A52" s="16" t="s">
        <v>124</v>
      </c>
      <c r="D52" s="107">
        <f>D50/D53*100000</f>
        <v>3.3450592450952215</v>
      </c>
      <c r="E52" s="107">
        <f t="shared" ref="E52:O52" si="8">E50/E53*100000</f>
        <v>2.8566123434219359</v>
      </c>
      <c r="F52" s="211">
        <f t="shared" si="8"/>
        <v>2.4348854149687287</v>
      </c>
      <c r="G52" s="107">
        <f t="shared" si="8"/>
        <v>2.0751082068521409</v>
      </c>
      <c r="H52" s="107">
        <f t="shared" si="8"/>
        <v>2.1174510389075012</v>
      </c>
      <c r="I52" s="107">
        <f t="shared" si="8"/>
        <v>1.5146665823721788</v>
      </c>
      <c r="J52" s="107">
        <f t="shared" si="8"/>
        <v>0.92990916933359835</v>
      </c>
      <c r="K52" s="107">
        <f t="shared" si="8"/>
        <v>0.78474400580425208</v>
      </c>
      <c r="L52" s="211">
        <f t="shared" si="8"/>
        <v>0.56776929830102141</v>
      </c>
      <c r="M52" s="107">
        <f t="shared" si="8"/>
        <v>0.49189635884261002</v>
      </c>
      <c r="N52" s="107">
        <f t="shared" si="8"/>
        <v>1.0405971640258622</v>
      </c>
      <c r="O52" s="107">
        <f t="shared" si="8"/>
        <v>0.69130381281704922</v>
      </c>
      <c r="R52" s="412"/>
      <c r="S52" s="412" t="s">
        <v>225</v>
      </c>
      <c r="T52" s="413">
        <v>0</v>
      </c>
      <c r="U52" s="414">
        <v>0</v>
      </c>
      <c r="V52" s="414">
        <v>0</v>
      </c>
      <c r="W52" s="414">
        <v>0</v>
      </c>
      <c r="X52" s="414">
        <v>1</v>
      </c>
      <c r="Y52" s="414">
        <v>0</v>
      </c>
      <c r="Z52" s="414">
        <v>6</v>
      </c>
      <c r="AA52" s="414">
        <v>1</v>
      </c>
      <c r="AB52" s="414">
        <v>0</v>
      </c>
      <c r="AC52" s="414">
        <v>0</v>
      </c>
      <c r="AD52" s="414">
        <v>0</v>
      </c>
      <c r="AE52" s="415">
        <v>0</v>
      </c>
      <c r="AF52" s="432"/>
      <c r="AG52" s="404"/>
      <c r="AH52" s="404"/>
      <c r="AI52" s="404"/>
      <c r="AJ52" s="404"/>
      <c r="AK52" s="404"/>
      <c r="AL52" s="388"/>
    </row>
    <row r="53" spans="1:38" s="4" customFormat="1">
      <c r="A53" s="16" t="s">
        <v>153</v>
      </c>
      <c r="D53" s="16">
        <v>1464847</v>
      </c>
      <c r="E53" s="16">
        <v>1470273</v>
      </c>
      <c r="F53" s="16">
        <v>1478509</v>
      </c>
      <c r="G53" s="16">
        <v>1493898</v>
      </c>
      <c r="H53" s="16">
        <v>1511251</v>
      </c>
      <c r="I53" s="4">
        <v>1518486</v>
      </c>
      <c r="J53" s="4">
        <v>1397986</v>
      </c>
      <c r="K53" s="4">
        <v>1401731</v>
      </c>
      <c r="L53" s="4">
        <v>1409023</v>
      </c>
      <c r="M53" s="4">
        <v>1423064</v>
      </c>
      <c r="N53" s="4">
        <v>1441480</v>
      </c>
      <c r="O53" s="4">
        <v>1446542</v>
      </c>
      <c r="R53" s="412"/>
      <c r="S53" s="412" t="s">
        <v>226</v>
      </c>
      <c r="T53" s="413">
        <v>1</v>
      </c>
      <c r="U53" s="414">
        <v>0</v>
      </c>
      <c r="V53" s="414">
        <v>0</v>
      </c>
      <c r="W53" s="414">
        <v>1</v>
      </c>
      <c r="X53" s="414">
        <v>0</v>
      </c>
      <c r="Y53" s="414">
        <v>0</v>
      </c>
      <c r="Z53" s="414">
        <v>0</v>
      </c>
      <c r="AA53" s="414">
        <v>0</v>
      </c>
      <c r="AB53" s="414">
        <v>0</v>
      </c>
      <c r="AC53" s="414">
        <v>0</v>
      </c>
      <c r="AD53" s="414">
        <v>1</v>
      </c>
      <c r="AE53" s="415">
        <v>0</v>
      </c>
      <c r="AF53" s="432"/>
      <c r="AG53" s="404"/>
      <c r="AH53" s="404"/>
      <c r="AI53" s="404"/>
      <c r="AJ53" s="404"/>
      <c r="AK53" s="404"/>
      <c r="AL53" s="388"/>
    </row>
    <row r="54" spans="1:38" s="4" customFormat="1">
      <c r="A54" s="16" t="s">
        <v>128</v>
      </c>
      <c r="D54" s="107">
        <f>L8</f>
        <v>4.6321525885558579</v>
      </c>
      <c r="E54" s="107">
        <f>M8</f>
        <v>4.6432616081540203</v>
      </c>
      <c r="F54" s="211">
        <f>N8</f>
        <v>4.8622366288492707</v>
      </c>
      <c r="J54" s="16">
        <f>Z8</f>
        <v>3.4542314335060449</v>
      </c>
      <c r="K54" s="211">
        <f>AA8</f>
        <v>2.3831347387717692</v>
      </c>
      <c r="L54" s="211">
        <f>AB8</f>
        <v>2.7555555555555555</v>
      </c>
      <c r="R54" s="412"/>
      <c r="S54" s="412" t="s">
        <v>227</v>
      </c>
      <c r="T54" s="413">
        <v>1</v>
      </c>
      <c r="U54" s="414">
        <v>0</v>
      </c>
      <c r="V54" s="414">
        <v>1</v>
      </c>
      <c r="W54" s="414">
        <v>0</v>
      </c>
      <c r="X54" s="414">
        <v>0</v>
      </c>
      <c r="Y54" s="414">
        <v>1</v>
      </c>
      <c r="Z54" s="414">
        <v>1</v>
      </c>
      <c r="AA54" s="414">
        <v>1</v>
      </c>
      <c r="AB54" s="414">
        <v>0</v>
      </c>
      <c r="AC54" s="414">
        <v>0</v>
      </c>
      <c r="AD54" s="414">
        <v>0</v>
      </c>
      <c r="AE54" s="415">
        <v>1</v>
      </c>
      <c r="AF54" s="432"/>
      <c r="AG54" s="404"/>
      <c r="AH54" s="404"/>
      <c r="AI54" s="404"/>
      <c r="AJ54" s="404"/>
      <c r="AK54" s="404"/>
      <c r="AL54" s="398"/>
    </row>
    <row r="55" spans="1:38" s="4" customFormat="1">
      <c r="A55" s="16" t="s">
        <v>127</v>
      </c>
      <c r="J55" s="107">
        <f t="shared" ref="J55:O55" si="9">J50/D50*100</f>
        <v>26.530612244897959</v>
      </c>
      <c r="K55" s="211">
        <f t="shared" si="9"/>
        <v>26.190476190476193</v>
      </c>
      <c r="L55" s="107">
        <f t="shared" si="9"/>
        <v>22.222222222222221</v>
      </c>
      <c r="M55" s="107">
        <f t="shared" si="9"/>
        <v>22.58064516129032</v>
      </c>
      <c r="N55" s="107">
        <f t="shared" si="9"/>
        <v>46.875</v>
      </c>
      <c r="O55" s="107">
        <f t="shared" si="9"/>
        <v>43.478260869565219</v>
      </c>
      <c r="R55" s="412"/>
      <c r="S55" s="412" t="s">
        <v>228</v>
      </c>
      <c r="T55" s="413">
        <v>5</v>
      </c>
      <c r="U55" s="414">
        <v>0</v>
      </c>
      <c r="V55" s="414">
        <v>4</v>
      </c>
      <c r="W55" s="414">
        <v>0</v>
      </c>
      <c r="X55" s="414">
        <v>1</v>
      </c>
      <c r="Y55" s="414">
        <v>1</v>
      </c>
      <c r="Z55" s="414">
        <v>15</v>
      </c>
      <c r="AA55" s="414">
        <v>9</v>
      </c>
      <c r="AB55" s="414">
        <v>17</v>
      </c>
      <c r="AC55" s="414">
        <v>6</v>
      </c>
      <c r="AD55" s="414">
        <v>1</v>
      </c>
      <c r="AE55" s="415">
        <v>4</v>
      </c>
      <c r="AF55" s="432"/>
      <c r="AG55" s="404"/>
      <c r="AH55" s="404"/>
      <c r="AI55" s="404"/>
      <c r="AJ55" s="404"/>
      <c r="AK55" s="404"/>
      <c r="AL55" s="398"/>
    </row>
    <row r="56" spans="1:38" s="4" customFormat="1">
      <c r="A56" s="16" t="s">
        <v>129</v>
      </c>
      <c r="J56" s="107">
        <f>L12</f>
        <v>31.818181818181817</v>
      </c>
      <c r="K56" s="211">
        <f>M12</f>
        <v>36.956521739130437</v>
      </c>
      <c r="L56" s="107">
        <f>N12</f>
        <v>40.384615384615387</v>
      </c>
      <c r="M56" s="107"/>
      <c r="N56" s="107"/>
      <c r="O56" s="107"/>
      <c r="R56" s="412"/>
      <c r="S56" s="412" t="s">
        <v>229</v>
      </c>
      <c r="T56" s="413">
        <v>0</v>
      </c>
      <c r="U56" s="414">
        <v>0</v>
      </c>
      <c r="V56" s="414">
        <v>1</v>
      </c>
      <c r="W56" s="414">
        <v>0</v>
      </c>
      <c r="X56" s="414">
        <v>0</v>
      </c>
      <c r="Y56" s="414">
        <v>0</v>
      </c>
      <c r="Z56" s="414">
        <v>0</v>
      </c>
      <c r="AA56" s="414">
        <v>0</v>
      </c>
      <c r="AB56" s="414">
        <v>0</v>
      </c>
      <c r="AC56" s="414">
        <v>0</v>
      </c>
      <c r="AD56" s="414">
        <v>0</v>
      </c>
      <c r="AE56" s="415">
        <v>0</v>
      </c>
      <c r="AF56" s="432"/>
      <c r="AG56" s="404"/>
      <c r="AH56" s="404"/>
      <c r="AI56" s="404"/>
      <c r="AJ56" s="404"/>
      <c r="AK56" s="404"/>
      <c r="AL56" s="398"/>
    </row>
    <row r="57" spans="1:38" s="4" customFormat="1">
      <c r="A57" s="16"/>
      <c r="C57" s="146" t="s">
        <v>118</v>
      </c>
      <c r="D57" s="318">
        <f>SUM(D47:F47)</f>
        <v>0</v>
      </c>
      <c r="E57" s="319"/>
      <c r="F57" s="319"/>
      <c r="G57" s="318">
        <f>SUM(G47:I47)</f>
        <v>0</v>
      </c>
      <c r="H57" s="319"/>
      <c r="I57" s="319"/>
      <c r="J57" s="318">
        <f>SUM(J47:L47)</f>
        <v>0</v>
      </c>
      <c r="K57" s="319"/>
      <c r="L57" s="319"/>
      <c r="M57" s="318">
        <f>SUM(M47:O47)</f>
        <v>0</v>
      </c>
      <c r="N57" s="319"/>
      <c r="O57" s="107"/>
      <c r="R57" s="412"/>
      <c r="S57" s="412" t="s">
        <v>230</v>
      </c>
      <c r="T57" s="413">
        <v>1</v>
      </c>
      <c r="U57" s="414">
        <v>0</v>
      </c>
      <c r="V57" s="414">
        <v>0</v>
      </c>
      <c r="W57" s="414">
        <v>0</v>
      </c>
      <c r="X57" s="414">
        <v>0</v>
      </c>
      <c r="Y57" s="414">
        <v>0</v>
      </c>
      <c r="Z57" s="414">
        <v>3</v>
      </c>
      <c r="AA57" s="414">
        <v>1</v>
      </c>
      <c r="AB57" s="414">
        <v>1</v>
      </c>
      <c r="AC57" s="414">
        <v>0</v>
      </c>
      <c r="AD57" s="414">
        <v>0</v>
      </c>
      <c r="AE57" s="415">
        <v>0</v>
      </c>
      <c r="AF57" s="432"/>
      <c r="AG57" s="404"/>
      <c r="AH57" s="404"/>
      <c r="AI57" s="404"/>
      <c r="AJ57" s="404"/>
      <c r="AK57" s="404"/>
      <c r="AL57" s="398"/>
    </row>
    <row r="58" spans="1:38" s="4" customFormat="1">
      <c r="A58" s="16"/>
      <c r="C58" s="147" t="s">
        <v>119</v>
      </c>
      <c r="D58" s="318">
        <f>SUM(D48:F48)</f>
        <v>0</v>
      </c>
      <c r="E58" s="319"/>
      <c r="F58" s="319"/>
      <c r="G58" s="318">
        <f>SUM(G48:I48)</f>
        <v>0</v>
      </c>
      <c r="H58" s="319"/>
      <c r="I58" s="319"/>
      <c r="J58" s="318">
        <f>SUM(J48:L48)</f>
        <v>0</v>
      </c>
      <c r="K58" s="319"/>
      <c r="L58" s="319"/>
      <c r="M58" s="318">
        <f>SUM(M48:O48)</f>
        <v>0</v>
      </c>
      <c r="N58" s="319"/>
      <c r="O58" s="107"/>
      <c r="R58" s="416"/>
      <c r="S58" s="416" t="s">
        <v>139</v>
      </c>
      <c r="T58" s="417">
        <v>0</v>
      </c>
      <c r="U58" s="418">
        <v>0</v>
      </c>
      <c r="V58" s="418">
        <v>0</v>
      </c>
      <c r="W58" s="418">
        <v>0</v>
      </c>
      <c r="X58" s="418">
        <v>0</v>
      </c>
      <c r="Y58" s="418">
        <v>0</v>
      </c>
      <c r="Z58" s="418">
        <v>0</v>
      </c>
      <c r="AA58" s="418">
        <v>0</v>
      </c>
      <c r="AB58" s="418">
        <v>1</v>
      </c>
      <c r="AC58" s="418">
        <v>0</v>
      </c>
      <c r="AD58" s="418">
        <v>0</v>
      </c>
      <c r="AE58" s="419">
        <v>0</v>
      </c>
      <c r="AF58" s="432"/>
      <c r="AG58" s="404"/>
      <c r="AH58" s="404"/>
      <c r="AI58" s="404"/>
      <c r="AJ58" s="404"/>
      <c r="AK58" s="404"/>
      <c r="AL58" s="398"/>
    </row>
    <row r="59" spans="1:38" s="4" customFormat="1">
      <c r="A59" s="16"/>
      <c r="C59" s="148" t="s">
        <v>120</v>
      </c>
      <c r="D59" s="318">
        <f>SUM(D49:F49)</f>
        <v>127</v>
      </c>
      <c r="E59" s="319"/>
      <c r="F59" s="319"/>
      <c r="G59" s="318">
        <f>SUM(G49:I49)</f>
        <v>86</v>
      </c>
      <c r="H59" s="320"/>
      <c r="I59" s="319"/>
      <c r="J59" s="318">
        <f>SUM(J49:L49)</f>
        <v>32</v>
      </c>
      <c r="K59" s="320"/>
      <c r="L59" s="319"/>
      <c r="M59" s="318">
        <f>SUM(M49:O49)</f>
        <v>32</v>
      </c>
      <c r="N59" s="320"/>
      <c r="O59" s="107"/>
      <c r="R59" s="389"/>
      <c r="S59" s="389"/>
      <c r="T59" s="390"/>
      <c r="U59" s="391"/>
      <c r="V59" s="391"/>
      <c r="W59" s="391"/>
      <c r="X59" s="391"/>
      <c r="Y59" s="392"/>
      <c r="Z59" s="397"/>
      <c r="AA59" s="404"/>
      <c r="AB59" s="404"/>
      <c r="AC59" s="404"/>
      <c r="AD59" s="404"/>
      <c r="AE59" s="404"/>
      <c r="AF59" s="404"/>
      <c r="AG59" s="404"/>
      <c r="AH59" s="404"/>
      <c r="AI59" s="404"/>
      <c r="AJ59" s="404"/>
      <c r="AK59" s="404"/>
      <c r="AL59" s="398"/>
    </row>
    <row r="60" spans="1:38" s="4" customFormat="1">
      <c r="A60" s="16"/>
      <c r="J60" s="107"/>
      <c r="K60" s="211"/>
      <c r="L60" s="107"/>
      <c r="M60" s="107"/>
      <c r="N60" s="107"/>
      <c r="O60" s="107"/>
      <c r="R60" s="393"/>
      <c r="S60" s="393"/>
      <c r="T60" s="394"/>
      <c r="U60" s="395"/>
      <c r="V60" s="395"/>
      <c r="W60" s="395"/>
      <c r="X60" s="395"/>
      <c r="Y60" s="396"/>
      <c r="Z60" s="397"/>
      <c r="AA60" s="404"/>
      <c r="AB60" s="404"/>
      <c r="AC60" s="404"/>
      <c r="AD60" s="404"/>
      <c r="AE60" s="404"/>
      <c r="AF60" s="404"/>
      <c r="AG60" s="404"/>
      <c r="AH60" s="404"/>
      <c r="AI60" s="404"/>
      <c r="AJ60" s="404"/>
      <c r="AK60" s="404"/>
      <c r="AL60" s="398"/>
    </row>
    <row r="61" spans="1:38" s="4" customFormat="1" ht="24">
      <c r="B61" s="190" t="s">
        <v>107</v>
      </c>
      <c r="C61" s="190"/>
      <c r="D61" s="191" t="s">
        <v>108</v>
      </c>
      <c r="E61" s="192"/>
      <c r="F61" s="192"/>
      <c r="G61" s="192"/>
      <c r="H61" s="192"/>
      <c r="I61" s="192"/>
      <c r="J61" s="192"/>
      <c r="K61" s="192"/>
      <c r="L61" s="192"/>
      <c r="M61" s="192"/>
      <c r="N61" s="192"/>
      <c r="O61" s="193"/>
      <c r="P61"/>
      <c r="R61" s="403"/>
      <c r="S61" s="393" t="s">
        <v>231</v>
      </c>
      <c r="T61" s="404">
        <f>SUM(T50:T56,Z50:Z56)</f>
        <v>313</v>
      </c>
      <c r="U61" s="404">
        <f t="shared" ref="U61:Y61" si="10">SUM(U50:U56,AA50:AA56)</f>
        <v>312</v>
      </c>
      <c r="V61" s="404">
        <f t="shared" si="10"/>
        <v>374</v>
      </c>
      <c r="W61" s="404">
        <f t="shared" si="10"/>
        <v>376</v>
      </c>
      <c r="X61" s="404">
        <f t="shared" si="10"/>
        <v>362</v>
      </c>
      <c r="Y61" s="404">
        <f t="shared" si="10"/>
        <v>376</v>
      </c>
      <c r="Z61" s="404">
        <f>SUM(Z50:Z56)</f>
        <v>195</v>
      </c>
      <c r="AA61" s="404">
        <f t="shared" ref="AA61:AE61" si="11">SUM(AA50:AA56)</f>
        <v>198</v>
      </c>
      <c r="AB61" s="404">
        <f t="shared" si="11"/>
        <v>237</v>
      </c>
      <c r="AC61" s="404">
        <f t="shared" si="11"/>
        <v>247</v>
      </c>
      <c r="AD61" s="404">
        <f t="shared" si="11"/>
        <v>230</v>
      </c>
      <c r="AE61" s="404">
        <f t="shared" si="11"/>
        <v>247</v>
      </c>
      <c r="AF61" s="404"/>
      <c r="AG61" s="404"/>
      <c r="AH61" s="404"/>
      <c r="AI61" s="404"/>
      <c r="AJ61" s="404"/>
      <c r="AK61" s="404"/>
      <c r="AL61" s="398"/>
    </row>
    <row r="62" spans="1:38" s="4" customFormat="1" ht="24">
      <c r="B62" s="190"/>
      <c r="C62" s="190"/>
      <c r="D62" s="191" t="s">
        <v>169</v>
      </c>
      <c r="E62" s="192"/>
      <c r="F62" s="192"/>
      <c r="G62" s="192"/>
      <c r="H62" s="192"/>
      <c r="I62" s="192"/>
      <c r="J62" s="192" t="s">
        <v>123</v>
      </c>
      <c r="K62" s="192"/>
      <c r="L62" s="192"/>
      <c r="M62" s="192"/>
      <c r="N62" s="192"/>
      <c r="O62" s="193"/>
      <c r="P62" s="206"/>
      <c r="R62" s="403"/>
      <c r="S62" s="393" t="s">
        <v>232</v>
      </c>
      <c r="T62" s="420">
        <f>T61/SUM(T51,Z51)</f>
        <v>1.102112676056338</v>
      </c>
      <c r="U62" s="420">
        <f t="shared" ref="U62:Y62" si="12">U61/SUM(U51,AA51)</f>
        <v>1.04</v>
      </c>
      <c r="V62" s="420">
        <f t="shared" si="12"/>
        <v>1.0685714285714285</v>
      </c>
      <c r="W62" s="420">
        <f t="shared" si="12"/>
        <v>1.018970189701897</v>
      </c>
      <c r="X62" s="420">
        <f t="shared" si="12"/>
        <v>1.0225988700564972</v>
      </c>
      <c r="Y62" s="420">
        <f t="shared" si="12"/>
        <v>1.0273224043715847</v>
      </c>
      <c r="Z62" s="420">
        <f>Z61/Z51</f>
        <v>1.1271676300578035</v>
      </c>
      <c r="AA62" s="420">
        <f t="shared" ref="AA62:AE62" si="13">AA61/AA51</f>
        <v>1.064516129032258</v>
      </c>
      <c r="AB62" s="420">
        <f t="shared" si="13"/>
        <v>1.0772727272727274</v>
      </c>
      <c r="AC62" s="420">
        <f t="shared" si="13"/>
        <v>1.0248962655601659</v>
      </c>
      <c r="AD62" s="420">
        <f t="shared" si="13"/>
        <v>1.0132158590308371</v>
      </c>
      <c r="AE62" s="420">
        <f t="shared" si="13"/>
        <v>1.0291666666666666</v>
      </c>
      <c r="AF62" s="404"/>
      <c r="AG62" s="404"/>
      <c r="AH62" s="404"/>
      <c r="AI62" s="404"/>
      <c r="AJ62" s="404"/>
      <c r="AK62" s="404"/>
      <c r="AL62" s="398"/>
    </row>
    <row r="63" spans="1:38" s="4" customFormat="1">
      <c r="B63" s="190"/>
      <c r="C63" s="190"/>
      <c r="D63" s="191" t="s">
        <v>162</v>
      </c>
      <c r="E63" s="192"/>
      <c r="F63" s="192"/>
      <c r="G63" s="192"/>
      <c r="H63" s="192"/>
      <c r="I63" s="192"/>
      <c r="J63" s="192" t="s">
        <v>162</v>
      </c>
      <c r="K63" s="192"/>
      <c r="L63" s="192"/>
      <c r="M63" s="192"/>
      <c r="N63" s="192"/>
      <c r="O63" s="193"/>
      <c r="P63" s="206"/>
      <c r="R63" s="219"/>
      <c r="S63" s="405" t="s">
        <v>126</v>
      </c>
      <c r="T63" s="406">
        <f>L8</f>
        <v>4.6321525885558579</v>
      </c>
      <c r="U63" s="406">
        <f>M8</f>
        <v>4.6432616081540203</v>
      </c>
      <c r="V63" s="406">
        <f>N8</f>
        <v>4.8622366288492707</v>
      </c>
      <c r="W63" s="406"/>
      <c r="X63" s="406"/>
      <c r="Y63" s="406"/>
      <c r="Z63" s="433">
        <f>Z8</f>
        <v>3.4542314335060449</v>
      </c>
      <c r="AA63" s="433">
        <f>AA8</f>
        <v>2.3831347387717692</v>
      </c>
      <c r="AB63" s="433">
        <f>AB8</f>
        <v>2.7555555555555555</v>
      </c>
      <c r="AC63" s="219"/>
      <c r="AD63" s="219"/>
      <c r="AE63" s="219"/>
      <c r="AF63" s="219"/>
      <c r="AG63" s="219"/>
      <c r="AH63" s="219"/>
      <c r="AI63" s="219"/>
      <c r="AJ63" s="219"/>
      <c r="AK63" s="219"/>
    </row>
    <row r="64" spans="1:38" s="4" customFormat="1" ht="36">
      <c r="B64" s="190"/>
      <c r="C64" s="190"/>
      <c r="D64" s="222" t="s">
        <v>163</v>
      </c>
      <c r="E64" s="223" t="s">
        <v>164</v>
      </c>
      <c r="F64" s="223" t="s">
        <v>165</v>
      </c>
      <c r="G64" s="223" t="s">
        <v>166</v>
      </c>
      <c r="H64" s="223" t="s">
        <v>167</v>
      </c>
      <c r="I64" s="223" t="s">
        <v>168</v>
      </c>
      <c r="J64" s="223" t="s">
        <v>163</v>
      </c>
      <c r="K64" s="223" t="s">
        <v>164</v>
      </c>
      <c r="L64" s="223" t="s">
        <v>165</v>
      </c>
      <c r="M64" s="223" t="s">
        <v>166</v>
      </c>
      <c r="N64" s="223" t="s">
        <v>167</v>
      </c>
      <c r="O64" s="224" t="s">
        <v>168</v>
      </c>
      <c r="P64" s="206"/>
      <c r="T64" s="421" t="s">
        <v>107</v>
      </c>
      <c r="U64" s="421"/>
      <c r="V64" s="422" t="s">
        <v>108</v>
      </c>
      <c r="W64" s="423"/>
      <c r="X64" s="423"/>
      <c r="Y64" s="423"/>
      <c r="Z64" s="423"/>
      <c r="AA64" s="423"/>
      <c r="AB64" s="423"/>
      <c r="AC64" s="423"/>
      <c r="AD64" s="423"/>
      <c r="AE64" s="423"/>
      <c r="AF64" s="423"/>
      <c r="AG64" s="424"/>
      <c r="AH64" s="407"/>
    </row>
    <row r="65" spans="2:34" s="4" customFormat="1" ht="24">
      <c r="B65" s="194"/>
      <c r="C65" s="194"/>
      <c r="D65" s="195" t="s">
        <v>156</v>
      </c>
      <c r="E65" s="196" t="s">
        <v>156</v>
      </c>
      <c r="F65" s="196" t="s">
        <v>156</v>
      </c>
      <c r="G65" s="196" t="s">
        <v>156</v>
      </c>
      <c r="H65" s="196" t="s">
        <v>156</v>
      </c>
      <c r="I65" s="196" t="s">
        <v>156</v>
      </c>
      <c r="J65" s="196" t="s">
        <v>156</v>
      </c>
      <c r="K65" s="196" t="s">
        <v>156</v>
      </c>
      <c r="L65" s="196" t="s">
        <v>156</v>
      </c>
      <c r="M65" s="196" t="s">
        <v>156</v>
      </c>
      <c r="N65" s="196" t="s">
        <v>156</v>
      </c>
      <c r="O65" s="197" t="s">
        <v>156</v>
      </c>
      <c r="P65" s="206"/>
      <c r="T65" s="421"/>
      <c r="U65" s="421"/>
      <c r="V65" s="422" t="s">
        <v>169</v>
      </c>
      <c r="W65" s="423"/>
      <c r="X65" s="423"/>
      <c r="Y65" s="423"/>
      <c r="Z65" s="423"/>
      <c r="AA65" s="423"/>
      <c r="AB65" s="423" t="s">
        <v>123</v>
      </c>
      <c r="AC65" s="423"/>
      <c r="AD65" s="423"/>
      <c r="AE65" s="423"/>
      <c r="AF65" s="423"/>
      <c r="AG65" s="424"/>
      <c r="AH65" s="412"/>
    </row>
    <row r="66" spans="2:34" s="4" customFormat="1">
      <c r="B66" s="198" t="s">
        <v>186</v>
      </c>
      <c r="C66" s="198" t="s">
        <v>191</v>
      </c>
      <c r="D66" s="200">
        <f>SUM(V69,V73)</f>
        <v>36</v>
      </c>
      <c r="E66" s="200">
        <f t="shared" ref="E66:O66" si="14">SUM(W69,W73)</f>
        <v>31</v>
      </c>
      <c r="F66" s="200">
        <f t="shared" si="14"/>
        <v>28</v>
      </c>
      <c r="G66" s="200">
        <f t="shared" si="14"/>
        <v>24</v>
      </c>
      <c r="H66" s="200">
        <f t="shared" si="14"/>
        <v>17</v>
      </c>
      <c r="I66" s="200">
        <f t="shared" si="14"/>
        <v>13</v>
      </c>
      <c r="J66" s="200">
        <f t="shared" si="14"/>
        <v>13</v>
      </c>
      <c r="K66" s="200">
        <f t="shared" si="14"/>
        <v>11</v>
      </c>
      <c r="L66" s="200">
        <f t="shared" si="14"/>
        <v>8</v>
      </c>
      <c r="M66" s="200">
        <f t="shared" si="14"/>
        <v>7</v>
      </c>
      <c r="N66" s="200">
        <f t="shared" si="14"/>
        <v>15</v>
      </c>
      <c r="O66" s="200">
        <f t="shared" si="14"/>
        <v>10</v>
      </c>
      <c r="P66" s="206"/>
      <c r="Q66" s="236">
        <f>SUM(D66:O66)</f>
        <v>213</v>
      </c>
      <c r="T66" s="421"/>
      <c r="U66" s="421"/>
      <c r="V66" s="422" t="s">
        <v>162</v>
      </c>
      <c r="W66" s="423"/>
      <c r="X66" s="423"/>
      <c r="Y66" s="423"/>
      <c r="Z66" s="423"/>
      <c r="AA66" s="423"/>
      <c r="AB66" s="423" t="s">
        <v>162</v>
      </c>
      <c r="AC66" s="423"/>
      <c r="AD66" s="423"/>
      <c r="AE66" s="423"/>
      <c r="AF66" s="423"/>
      <c r="AG66" s="424"/>
      <c r="AH66" s="412"/>
    </row>
    <row r="67" spans="2:34" s="4" customFormat="1">
      <c r="B67" s="225"/>
      <c r="C67" s="225" t="s">
        <v>187</v>
      </c>
      <c r="D67" s="226">
        <f>V70</f>
        <v>0</v>
      </c>
      <c r="E67" s="226">
        <f t="shared" ref="E67:O69" si="15">W70</f>
        <v>0</v>
      </c>
      <c r="F67" s="226">
        <f t="shared" si="15"/>
        <v>0</v>
      </c>
      <c r="G67" s="226">
        <f t="shared" si="15"/>
        <v>0</v>
      </c>
      <c r="H67" s="226">
        <f t="shared" si="15"/>
        <v>0</v>
      </c>
      <c r="I67" s="226">
        <f t="shared" si="15"/>
        <v>0</v>
      </c>
      <c r="J67" s="226">
        <f t="shared" si="15"/>
        <v>0</v>
      </c>
      <c r="K67" s="226">
        <f t="shared" si="15"/>
        <v>0</v>
      </c>
      <c r="L67" s="226">
        <f t="shared" si="15"/>
        <v>0</v>
      </c>
      <c r="M67" s="226">
        <f t="shared" si="15"/>
        <v>0</v>
      </c>
      <c r="N67" s="226">
        <f t="shared" si="15"/>
        <v>0</v>
      </c>
      <c r="O67" s="226">
        <f t="shared" si="15"/>
        <v>0</v>
      </c>
      <c r="P67" s="206"/>
      <c r="Q67" s="236">
        <f>SUM(D67:O67)</f>
        <v>0</v>
      </c>
      <c r="T67" s="421"/>
      <c r="U67" s="421"/>
      <c r="V67" s="425" t="s">
        <v>163</v>
      </c>
      <c r="W67" s="426" t="s">
        <v>164</v>
      </c>
      <c r="X67" s="426" t="s">
        <v>165</v>
      </c>
      <c r="Y67" s="426" t="s">
        <v>166</v>
      </c>
      <c r="Z67" s="426" t="s">
        <v>167</v>
      </c>
      <c r="AA67" s="426" t="s">
        <v>168</v>
      </c>
      <c r="AB67" s="426" t="s">
        <v>163</v>
      </c>
      <c r="AC67" s="426" t="s">
        <v>164</v>
      </c>
      <c r="AD67" s="426" t="s">
        <v>165</v>
      </c>
      <c r="AE67" s="426" t="s">
        <v>166</v>
      </c>
      <c r="AF67" s="426" t="s">
        <v>167</v>
      </c>
      <c r="AG67" s="427" t="s">
        <v>168</v>
      </c>
      <c r="AH67" s="412"/>
    </row>
    <row r="68" spans="2:34" s="4" customFormat="1" ht="24">
      <c r="B68" s="225"/>
      <c r="C68" s="225" t="s">
        <v>188</v>
      </c>
      <c r="D68" s="226">
        <f>V71</f>
        <v>0</v>
      </c>
      <c r="E68" s="226">
        <f t="shared" si="15"/>
        <v>0</v>
      </c>
      <c r="F68" s="226">
        <f t="shared" si="15"/>
        <v>0</v>
      </c>
      <c r="G68" s="226">
        <f t="shared" si="15"/>
        <v>0</v>
      </c>
      <c r="H68" s="226">
        <f t="shared" si="15"/>
        <v>0</v>
      </c>
      <c r="I68" s="226">
        <f t="shared" si="15"/>
        <v>0</v>
      </c>
      <c r="J68" s="226">
        <f t="shared" si="15"/>
        <v>0</v>
      </c>
      <c r="K68" s="226">
        <f t="shared" si="15"/>
        <v>0</v>
      </c>
      <c r="L68" s="226">
        <f t="shared" si="15"/>
        <v>0</v>
      </c>
      <c r="M68" s="226">
        <f t="shared" si="15"/>
        <v>0</v>
      </c>
      <c r="N68" s="226">
        <f t="shared" si="15"/>
        <v>0</v>
      </c>
      <c r="O68" s="226">
        <f t="shared" si="15"/>
        <v>0</v>
      </c>
      <c r="P68" s="206"/>
      <c r="Q68" s="236">
        <f>SUM(D68:O68)</f>
        <v>0</v>
      </c>
      <c r="T68" s="428"/>
      <c r="U68" s="428"/>
      <c r="V68" s="429" t="s">
        <v>156</v>
      </c>
      <c r="W68" s="430" t="s">
        <v>156</v>
      </c>
      <c r="X68" s="430" t="s">
        <v>156</v>
      </c>
      <c r="Y68" s="430" t="s">
        <v>156</v>
      </c>
      <c r="Z68" s="430" t="s">
        <v>156</v>
      </c>
      <c r="AA68" s="430" t="s">
        <v>156</v>
      </c>
      <c r="AB68" s="430" t="s">
        <v>156</v>
      </c>
      <c r="AC68" s="430" t="s">
        <v>156</v>
      </c>
      <c r="AD68" s="430" t="s">
        <v>156</v>
      </c>
      <c r="AE68" s="430" t="s">
        <v>156</v>
      </c>
      <c r="AF68" s="430" t="s">
        <v>156</v>
      </c>
      <c r="AG68" s="431" t="s">
        <v>156</v>
      </c>
      <c r="AH68" s="412"/>
    </row>
    <row r="69" spans="2:34" s="4" customFormat="1" ht="24">
      <c r="B69" s="203"/>
      <c r="C69" s="203" t="s">
        <v>189</v>
      </c>
      <c r="D69" s="205">
        <f>V72</f>
        <v>0</v>
      </c>
      <c r="E69" s="205">
        <f t="shared" si="15"/>
        <v>0</v>
      </c>
      <c r="F69" s="205">
        <f t="shared" si="15"/>
        <v>0</v>
      </c>
      <c r="G69" s="205">
        <f t="shared" si="15"/>
        <v>0</v>
      </c>
      <c r="H69" s="205">
        <f t="shared" si="15"/>
        <v>0</v>
      </c>
      <c r="I69" s="205">
        <f t="shared" si="15"/>
        <v>0</v>
      </c>
      <c r="J69" s="205">
        <f t="shared" si="15"/>
        <v>0</v>
      </c>
      <c r="K69" s="205">
        <f t="shared" si="15"/>
        <v>0</v>
      </c>
      <c r="L69" s="205">
        <f t="shared" si="15"/>
        <v>0</v>
      </c>
      <c r="M69" s="205">
        <f t="shared" si="15"/>
        <v>0</v>
      </c>
      <c r="N69" s="205">
        <f t="shared" si="15"/>
        <v>0</v>
      </c>
      <c r="O69" s="205">
        <f t="shared" si="15"/>
        <v>0</v>
      </c>
      <c r="P69" s="206"/>
      <c r="Q69" s="236"/>
      <c r="T69" s="408" t="s">
        <v>186</v>
      </c>
      <c r="U69" s="408" t="s">
        <v>107</v>
      </c>
      <c r="V69" s="409"/>
      <c r="W69" s="410"/>
      <c r="X69" s="410"/>
      <c r="Y69" s="410"/>
      <c r="Z69" s="410"/>
      <c r="AA69" s="410"/>
      <c r="AB69" s="410"/>
      <c r="AC69" s="410"/>
      <c r="AD69" s="410"/>
      <c r="AE69" s="410"/>
      <c r="AF69" s="410"/>
      <c r="AG69" s="411"/>
      <c r="AH69" s="412"/>
    </row>
    <row r="70" spans="2:34" s="4" customFormat="1">
      <c r="D70" s="242">
        <f t="shared" ref="D70:I70" si="16">SUM(D67:D69,J67:J69)</f>
        <v>0</v>
      </c>
      <c r="E70" s="242">
        <f t="shared" si="16"/>
        <v>0</v>
      </c>
      <c r="F70" s="242">
        <f t="shared" si="16"/>
        <v>0</v>
      </c>
      <c r="G70" s="242">
        <f t="shared" si="16"/>
        <v>0</v>
      </c>
      <c r="H70" s="242">
        <f t="shared" si="16"/>
        <v>0</v>
      </c>
      <c r="I70" s="242">
        <f t="shared" si="16"/>
        <v>0</v>
      </c>
      <c r="J70" s="242">
        <f t="shared" ref="J70:O70" si="17">SUM(J67:J69)</f>
        <v>0</v>
      </c>
      <c r="K70" s="242">
        <f t="shared" si="17"/>
        <v>0</v>
      </c>
      <c r="L70" s="242">
        <f t="shared" si="17"/>
        <v>0</v>
      </c>
      <c r="M70" s="242">
        <f t="shared" si="17"/>
        <v>0</v>
      </c>
      <c r="N70" s="242">
        <f t="shared" si="17"/>
        <v>0</v>
      </c>
      <c r="O70" s="242">
        <f t="shared" si="17"/>
        <v>0</v>
      </c>
      <c r="Q70" s="239">
        <f>SUM(D70:I70)</f>
        <v>0</v>
      </c>
      <c r="T70" s="412"/>
      <c r="U70" s="412" t="s">
        <v>187</v>
      </c>
      <c r="V70" s="413"/>
      <c r="W70" s="414"/>
      <c r="X70" s="414"/>
      <c r="Y70" s="414"/>
      <c r="Z70" s="414"/>
      <c r="AA70" s="414"/>
      <c r="AB70" s="414"/>
      <c r="AC70" s="414"/>
      <c r="AD70" s="414"/>
      <c r="AE70" s="414"/>
      <c r="AF70" s="414"/>
      <c r="AG70" s="415"/>
      <c r="AH70" s="412"/>
    </row>
    <row r="71" spans="2:34" s="4" customFormat="1">
      <c r="D71" s="149">
        <f t="shared" ref="D71:I71" si="18">SUM(D66:D69,J66:J69)</f>
        <v>49</v>
      </c>
      <c r="E71" s="149">
        <f t="shared" si="18"/>
        <v>42</v>
      </c>
      <c r="F71" s="149">
        <f t="shared" si="18"/>
        <v>36</v>
      </c>
      <c r="G71" s="149">
        <f t="shared" si="18"/>
        <v>31</v>
      </c>
      <c r="H71" s="149">
        <f t="shared" si="18"/>
        <v>32</v>
      </c>
      <c r="I71" s="149">
        <f t="shared" si="18"/>
        <v>23</v>
      </c>
      <c r="J71" s="149">
        <f t="shared" ref="J71:O71" si="19">SUM(J66:J69)</f>
        <v>13</v>
      </c>
      <c r="K71" s="149">
        <f t="shared" si="19"/>
        <v>11</v>
      </c>
      <c r="L71" s="149">
        <f t="shared" si="19"/>
        <v>8</v>
      </c>
      <c r="M71" s="149">
        <f t="shared" si="19"/>
        <v>7</v>
      </c>
      <c r="N71" s="149">
        <f t="shared" si="19"/>
        <v>15</v>
      </c>
      <c r="O71" s="149">
        <f t="shared" si="19"/>
        <v>10</v>
      </c>
      <c r="T71" s="412"/>
      <c r="U71" s="412" t="s">
        <v>188</v>
      </c>
      <c r="V71" s="413"/>
      <c r="W71" s="414"/>
      <c r="X71" s="414"/>
      <c r="Y71" s="414"/>
      <c r="Z71" s="414"/>
      <c r="AA71" s="414"/>
      <c r="AB71" s="414"/>
      <c r="AC71" s="414"/>
      <c r="AD71" s="414"/>
      <c r="AE71" s="414"/>
      <c r="AF71" s="414"/>
      <c r="AG71" s="415"/>
      <c r="AH71" s="412"/>
    </row>
    <row r="72" spans="2:34" s="4" customFormat="1" ht="24">
      <c r="C72" s="243" t="s">
        <v>191</v>
      </c>
      <c r="D72" s="149">
        <f t="shared" ref="D72:I72" si="20">D66+J66</f>
        <v>49</v>
      </c>
      <c r="E72" s="149">
        <f t="shared" si="20"/>
        <v>42</v>
      </c>
      <c r="F72" s="149">
        <f t="shared" si="20"/>
        <v>36</v>
      </c>
      <c r="G72" s="149">
        <f t="shared" si="20"/>
        <v>31</v>
      </c>
      <c r="H72" s="149">
        <f t="shared" si="20"/>
        <v>32</v>
      </c>
      <c r="I72" s="149">
        <f t="shared" si="20"/>
        <v>23</v>
      </c>
      <c r="J72" s="149">
        <f t="shared" ref="J72:O72" si="21">J66</f>
        <v>13</v>
      </c>
      <c r="K72" s="149">
        <f t="shared" si="21"/>
        <v>11</v>
      </c>
      <c r="L72" s="149">
        <f t="shared" si="21"/>
        <v>8</v>
      </c>
      <c r="M72" s="149">
        <f t="shared" si="21"/>
        <v>7</v>
      </c>
      <c r="N72" s="149">
        <f t="shared" si="21"/>
        <v>15</v>
      </c>
      <c r="O72" s="149">
        <f t="shared" si="21"/>
        <v>10</v>
      </c>
      <c r="T72" s="412"/>
      <c r="U72" s="412" t="s">
        <v>190</v>
      </c>
      <c r="V72" s="413"/>
      <c r="W72" s="414"/>
      <c r="X72" s="414"/>
      <c r="Y72" s="414"/>
      <c r="Z72" s="414"/>
      <c r="AA72" s="414"/>
      <c r="AB72" s="414"/>
      <c r="AC72" s="414"/>
      <c r="AD72" s="414"/>
      <c r="AE72" s="414"/>
      <c r="AF72" s="414"/>
      <c r="AG72" s="415"/>
      <c r="AH72" s="412"/>
    </row>
    <row r="73" spans="2:34" s="4" customFormat="1" ht="24">
      <c r="C73" s="287" t="s">
        <v>192</v>
      </c>
      <c r="D73" s="288"/>
      <c r="E73" s="288"/>
      <c r="F73" s="288">
        <f t="shared" ref="F73:O73" si="22">100-((F72/F71)*100)</f>
        <v>0</v>
      </c>
      <c r="G73" s="288">
        <f t="shared" si="22"/>
        <v>0</v>
      </c>
      <c r="H73" s="288">
        <f t="shared" si="22"/>
        <v>0</v>
      </c>
      <c r="I73" s="288">
        <f t="shared" si="22"/>
        <v>0</v>
      </c>
      <c r="J73" s="288">
        <f t="shared" si="22"/>
        <v>0</v>
      </c>
      <c r="K73" s="288">
        <f t="shared" si="22"/>
        <v>0</v>
      </c>
      <c r="L73" s="372">
        <f t="shared" si="22"/>
        <v>0</v>
      </c>
      <c r="M73" s="288">
        <f t="shared" si="22"/>
        <v>0</v>
      </c>
      <c r="N73" s="288">
        <f t="shared" si="22"/>
        <v>0</v>
      </c>
      <c r="O73" s="288">
        <f t="shared" si="22"/>
        <v>0</v>
      </c>
      <c r="T73" s="416"/>
      <c r="U73" s="416" t="s">
        <v>199</v>
      </c>
      <c r="V73" s="434">
        <v>36</v>
      </c>
      <c r="W73" s="435">
        <v>31</v>
      </c>
      <c r="X73" s="435">
        <v>28</v>
      </c>
      <c r="Y73" s="435">
        <v>24</v>
      </c>
      <c r="Z73" s="435">
        <v>17</v>
      </c>
      <c r="AA73" s="435">
        <v>13</v>
      </c>
      <c r="AB73" s="435">
        <v>13</v>
      </c>
      <c r="AC73" s="435">
        <v>11</v>
      </c>
      <c r="AD73" s="435">
        <v>8</v>
      </c>
      <c r="AE73" s="435">
        <v>7</v>
      </c>
      <c r="AF73" s="435">
        <v>15</v>
      </c>
      <c r="AG73" s="436">
        <v>10</v>
      </c>
      <c r="AH73"/>
    </row>
    <row r="74" spans="2:34" s="4" customFormat="1">
      <c r="C74" s="16" t="s">
        <v>154</v>
      </c>
      <c r="D74" s="4" t="s">
        <v>25</v>
      </c>
      <c r="E74" s="149" t="s">
        <v>25</v>
      </c>
      <c r="F74" s="288" t="e">
        <f>#REF!</f>
        <v>#REF!</v>
      </c>
      <c r="G74" s="149"/>
      <c r="H74" s="149"/>
      <c r="I74" s="149"/>
      <c r="J74" s="149" t="e">
        <f>#REF!</f>
        <v>#REF!</v>
      </c>
      <c r="K74" s="149" t="e">
        <f>#REF!</f>
        <v>#REF!</v>
      </c>
      <c r="L74" s="372" t="e">
        <f>#REF!</f>
        <v>#REF!</v>
      </c>
      <c r="M74" s="149"/>
      <c r="N74" s="149"/>
      <c r="O74" s="149"/>
    </row>
    <row r="75" spans="2:34" s="4" customFormat="1">
      <c r="C75" s="243" t="s">
        <v>188</v>
      </c>
      <c r="D75" s="149">
        <f t="shared" ref="D75:I75" si="23">D68+J68</f>
        <v>0</v>
      </c>
      <c r="E75" s="149">
        <f t="shared" si="23"/>
        <v>0</v>
      </c>
      <c r="F75" s="149">
        <f t="shared" si="23"/>
        <v>0</v>
      </c>
      <c r="G75" s="149">
        <f t="shared" si="23"/>
        <v>0</v>
      </c>
      <c r="H75" s="149">
        <f t="shared" si="23"/>
        <v>0</v>
      </c>
      <c r="I75" s="149">
        <f t="shared" si="23"/>
        <v>0</v>
      </c>
      <c r="J75" s="149">
        <f t="shared" ref="J75:O75" si="24">J68</f>
        <v>0</v>
      </c>
      <c r="K75" s="149">
        <f t="shared" si="24"/>
        <v>0</v>
      </c>
      <c r="L75" s="149">
        <f t="shared" si="24"/>
        <v>0</v>
      </c>
      <c r="M75" s="149">
        <f t="shared" si="24"/>
        <v>0</v>
      </c>
      <c r="N75" s="149">
        <f t="shared" si="24"/>
        <v>0</v>
      </c>
      <c r="O75" s="149">
        <f t="shared" si="24"/>
        <v>0</v>
      </c>
    </row>
    <row r="76" spans="2:34" s="4" customFormat="1">
      <c r="C76" s="16" t="s">
        <v>154</v>
      </c>
      <c r="D76" s="149" t="e">
        <f>#REF!</f>
        <v>#REF!</v>
      </c>
      <c r="E76" s="149" t="e">
        <f>#REF!</f>
        <v>#REF!</v>
      </c>
      <c r="F76" s="373" t="e">
        <f>#REF!</f>
        <v>#REF!</v>
      </c>
      <c r="G76" s="149"/>
      <c r="H76" s="149"/>
      <c r="I76" s="149"/>
      <c r="J76" s="149" t="e">
        <f>#REF!</f>
        <v>#REF!</v>
      </c>
      <c r="K76" s="149" t="e">
        <f>#REF!</f>
        <v>#REF!</v>
      </c>
      <c r="L76" s="371" t="e">
        <f>#REF!</f>
        <v>#REF!</v>
      </c>
      <c r="M76" s="149"/>
      <c r="N76" s="149"/>
      <c r="O76" s="149"/>
    </row>
    <row r="77" spans="2:34" s="4" customFormat="1">
      <c r="C77" s="16" t="s">
        <v>193</v>
      </c>
      <c r="D77" s="288"/>
      <c r="E77" s="288"/>
      <c r="F77" s="373" t="e">
        <f>F75/F70*100</f>
        <v>#DIV/0!</v>
      </c>
      <c r="G77" s="288" t="e">
        <f>G75/G70*100</f>
        <v>#DIV/0!</v>
      </c>
      <c r="H77" s="288" t="e">
        <f>H75/H70*100</f>
        <v>#DIV/0!</v>
      </c>
      <c r="I77" s="288" t="e">
        <f>I75/I70*100</f>
        <v>#DIV/0!</v>
      </c>
      <c r="J77" s="288"/>
      <c r="K77" s="288"/>
      <c r="L77" s="371" t="e">
        <f>L75/L70*100</f>
        <v>#DIV/0!</v>
      </c>
      <c r="M77" s="288" t="e">
        <f>M75/M70*100</f>
        <v>#DIV/0!</v>
      </c>
      <c r="N77" s="288" t="e">
        <f>N75/N70*100</f>
        <v>#DIV/0!</v>
      </c>
      <c r="O77" s="288" t="e">
        <f>O75/O70*100</f>
        <v>#DIV/0!</v>
      </c>
    </row>
    <row r="78" spans="2:34" s="4" customFormat="1">
      <c r="C78" s="243" t="s">
        <v>190</v>
      </c>
      <c r="D78" s="149">
        <f t="shared" ref="D78:I78" si="25">D69+J69</f>
        <v>0</v>
      </c>
      <c r="E78" s="149">
        <f t="shared" si="25"/>
        <v>0</v>
      </c>
      <c r="F78" s="149">
        <f t="shared" si="25"/>
        <v>0</v>
      </c>
      <c r="G78" s="149">
        <f t="shared" si="25"/>
        <v>0</v>
      </c>
      <c r="H78" s="149">
        <f t="shared" si="25"/>
        <v>0</v>
      </c>
      <c r="I78" s="149">
        <f t="shared" si="25"/>
        <v>0</v>
      </c>
      <c r="J78" s="149">
        <f t="shared" ref="J78:O78" si="26">J69</f>
        <v>0</v>
      </c>
      <c r="K78" s="149">
        <f t="shared" si="26"/>
        <v>0</v>
      </c>
      <c r="L78" s="149">
        <f t="shared" si="26"/>
        <v>0</v>
      </c>
      <c r="M78" s="149">
        <f t="shared" si="26"/>
        <v>0</v>
      </c>
      <c r="N78" s="149">
        <f t="shared" si="26"/>
        <v>0</v>
      </c>
      <c r="O78" s="149">
        <f t="shared" si="26"/>
        <v>0</v>
      </c>
    </row>
    <row r="79" spans="2:34" s="4" customFormat="1">
      <c r="C79" s="16" t="s">
        <v>154</v>
      </c>
      <c r="D79" s="149" t="e">
        <f>#REF!</f>
        <v>#REF!</v>
      </c>
      <c r="E79" s="149" t="e">
        <f>#REF!</f>
        <v>#REF!</v>
      </c>
      <c r="F79" s="371" t="e">
        <f>#REF!</f>
        <v>#REF!</v>
      </c>
      <c r="G79" s="149"/>
      <c r="H79" s="149"/>
      <c r="I79" s="149"/>
      <c r="J79" s="149"/>
      <c r="K79" s="149" t="e">
        <f>#REF!</f>
        <v>#REF!</v>
      </c>
      <c r="L79" s="371" t="e">
        <f>#REF!</f>
        <v>#REF!</v>
      </c>
      <c r="M79" s="149" t="e">
        <f>#REF!</f>
        <v>#REF!</v>
      </c>
      <c r="N79" s="149"/>
      <c r="O79" s="149"/>
    </row>
    <row r="80" spans="2:34" s="4" customFormat="1">
      <c r="C80" s="16" t="s">
        <v>194</v>
      </c>
      <c r="D80" s="288"/>
      <c r="E80" s="288"/>
      <c r="F80" s="371" t="e">
        <f t="shared" ref="F80:O80" si="27">F78/F70*100</f>
        <v>#DIV/0!</v>
      </c>
      <c r="G80" s="288" t="e">
        <f t="shared" si="27"/>
        <v>#DIV/0!</v>
      </c>
      <c r="H80" s="288" t="e">
        <f t="shared" si="27"/>
        <v>#DIV/0!</v>
      </c>
      <c r="I80" s="288" t="e">
        <f t="shared" si="27"/>
        <v>#DIV/0!</v>
      </c>
      <c r="J80" s="288" t="e">
        <f t="shared" si="27"/>
        <v>#DIV/0!</v>
      </c>
      <c r="K80" s="288" t="e">
        <f t="shared" si="27"/>
        <v>#DIV/0!</v>
      </c>
      <c r="L80" s="371" t="e">
        <f t="shared" si="27"/>
        <v>#DIV/0!</v>
      </c>
      <c r="M80" s="288" t="e">
        <f t="shared" si="27"/>
        <v>#DIV/0!</v>
      </c>
      <c r="N80" s="288" t="e">
        <f t="shared" si="27"/>
        <v>#DIV/0!</v>
      </c>
      <c r="O80" s="288" t="e">
        <f t="shared" si="27"/>
        <v>#DIV/0!</v>
      </c>
    </row>
    <row r="81" spans="1:17" s="4" customFormat="1">
      <c r="C81" s="243" t="s">
        <v>187</v>
      </c>
      <c r="D81" s="149">
        <f t="shared" ref="D81:I81" si="28">SUM(D67,J67)</f>
        <v>0</v>
      </c>
      <c r="E81" s="149">
        <f t="shared" si="28"/>
        <v>0</v>
      </c>
      <c r="F81" s="149">
        <f t="shared" si="28"/>
        <v>0</v>
      </c>
      <c r="G81" s="149">
        <f t="shared" si="28"/>
        <v>0</v>
      </c>
      <c r="H81" s="149">
        <f t="shared" si="28"/>
        <v>0</v>
      </c>
      <c r="I81" s="149">
        <f t="shared" si="28"/>
        <v>0</v>
      </c>
      <c r="J81" s="149">
        <f t="shared" ref="J81:O81" si="29">J67</f>
        <v>0</v>
      </c>
      <c r="K81" s="149">
        <f t="shared" si="29"/>
        <v>0</v>
      </c>
      <c r="L81" s="149">
        <f t="shared" si="29"/>
        <v>0</v>
      </c>
      <c r="M81" s="149">
        <f t="shared" si="29"/>
        <v>0</v>
      </c>
      <c r="N81" s="149">
        <f t="shared" si="29"/>
        <v>0</v>
      </c>
      <c r="O81" s="149">
        <f t="shared" si="29"/>
        <v>0</v>
      </c>
    </row>
    <row r="82" spans="1:17" s="4" customFormat="1">
      <c r="C82" s="16" t="s">
        <v>154</v>
      </c>
      <c r="D82" s="149"/>
      <c r="E82" s="149"/>
      <c r="F82" s="288" t="e">
        <f>#REF!</f>
        <v>#REF!</v>
      </c>
      <c r="G82" s="149"/>
      <c r="H82" s="149"/>
      <c r="I82" s="149"/>
      <c r="J82" s="149"/>
      <c r="K82" s="149"/>
      <c r="L82" s="373" t="e">
        <f>#REF!</f>
        <v>#REF!</v>
      </c>
      <c r="M82" s="149"/>
      <c r="N82" s="149"/>
      <c r="O82" s="149"/>
    </row>
    <row r="83" spans="1:17" s="4" customFormat="1">
      <c r="C83" s="16" t="s">
        <v>195</v>
      </c>
      <c r="D83" s="288" t="e">
        <f t="shared" ref="D83:I83" si="30">D81/D70*100</f>
        <v>#DIV/0!</v>
      </c>
      <c r="E83" s="288" t="e">
        <f t="shared" si="30"/>
        <v>#DIV/0!</v>
      </c>
      <c r="F83" s="288" t="e">
        <f t="shared" si="30"/>
        <v>#DIV/0!</v>
      </c>
      <c r="G83" s="288" t="e">
        <f t="shared" si="30"/>
        <v>#DIV/0!</v>
      </c>
      <c r="H83" s="288" t="e">
        <f t="shared" si="30"/>
        <v>#DIV/0!</v>
      </c>
      <c r="I83" s="288" t="e">
        <f t="shared" si="30"/>
        <v>#DIV/0!</v>
      </c>
      <c r="J83" s="288" t="e">
        <f>J82/J70*100</f>
        <v>#DIV/0!</v>
      </c>
      <c r="K83" s="288" t="e">
        <f>K82/K70*100</f>
        <v>#DIV/0!</v>
      </c>
      <c r="L83" s="373" t="e">
        <f>L81/L70*100</f>
        <v>#DIV/0!</v>
      </c>
      <c r="M83" s="373" t="e">
        <f>M81/M70*100</f>
        <v>#DIV/0!</v>
      </c>
      <c r="N83" s="373" t="e">
        <f>N81/N70*100</f>
        <v>#DIV/0!</v>
      </c>
      <c r="O83" s="373" t="e">
        <f>O81/O70*100</f>
        <v>#DIV/0!</v>
      </c>
    </row>
    <row r="84" spans="1:17" s="4" customFormat="1" ht="12.75" customHeight="1">
      <c r="A84" s="16" t="s">
        <v>19</v>
      </c>
      <c r="B84" s="190" t="s">
        <v>107</v>
      </c>
      <c r="C84" s="190"/>
      <c r="D84" s="191" t="s">
        <v>108</v>
      </c>
      <c r="E84" s="192"/>
      <c r="F84" s="192"/>
      <c r="G84" s="192"/>
      <c r="H84" s="192"/>
      <c r="I84" s="192"/>
      <c r="J84" s="192"/>
      <c r="K84" s="192"/>
      <c r="L84" s="192"/>
      <c r="M84" s="192"/>
      <c r="N84" s="192"/>
      <c r="O84" s="193"/>
      <c r="Q84" s="386"/>
    </row>
    <row r="85" spans="1:17" s="4" customFormat="1" ht="12.75" customHeight="1">
      <c r="B85" s="190"/>
      <c r="C85" s="190"/>
      <c r="D85" s="191" t="s">
        <v>169</v>
      </c>
      <c r="E85" s="192"/>
      <c r="F85" s="192"/>
      <c r="G85" s="192"/>
      <c r="H85" s="192"/>
      <c r="I85" s="192"/>
      <c r="J85" s="192" t="s">
        <v>123</v>
      </c>
      <c r="K85" s="192"/>
      <c r="L85" s="192"/>
      <c r="M85" s="192"/>
      <c r="N85" s="192"/>
      <c r="O85" s="193"/>
      <c r="Q85" s="208"/>
    </row>
    <row r="86" spans="1:17" s="4" customFormat="1" ht="12.75" customHeight="1">
      <c r="B86" s="190"/>
      <c r="C86" s="190"/>
      <c r="D86" s="191" t="s">
        <v>162</v>
      </c>
      <c r="E86" s="192"/>
      <c r="F86" s="192"/>
      <c r="G86" s="192"/>
      <c r="H86" s="192"/>
      <c r="I86" s="192"/>
      <c r="J86" s="192" t="s">
        <v>162</v>
      </c>
      <c r="K86" s="192"/>
      <c r="L86" s="192"/>
      <c r="M86" s="192"/>
      <c r="N86" s="192"/>
      <c r="O86" s="193"/>
      <c r="Q86" s="208"/>
    </row>
    <row r="87" spans="1:17" s="4" customFormat="1">
      <c r="B87" s="190"/>
      <c r="C87" s="190"/>
      <c r="D87" s="222" t="s">
        <v>163</v>
      </c>
      <c r="E87" s="223" t="s">
        <v>164</v>
      </c>
      <c r="F87" s="223" t="s">
        <v>165</v>
      </c>
      <c r="G87" s="223" t="s">
        <v>166</v>
      </c>
      <c r="H87" s="223" t="s">
        <v>167</v>
      </c>
      <c r="I87" s="223" t="s">
        <v>168</v>
      </c>
      <c r="J87" s="223" t="s">
        <v>163</v>
      </c>
      <c r="K87" s="223" t="s">
        <v>164</v>
      </c>
      <c r="L87" s="223" t="s">
        <v>165</v>
      </c>
      <c r="M87" s="223" t="s">
        <v>166</v>
      </c>
      <c r="N87" s="223" t="s">
        <v>167</v>
      </c>
      <c r="O87" s="224" t="s">
        <v>168</v>
      </c>
      <c r="Q87" s="208"/>
    </row>
    <row r="88" spans="1:17" s="4" customFormat="1" ht="24">
      <c r="B88" s="194"/>
      <c r="C88" s="194"/>
      <c r="D88" s="195" t="s">
        <v>156</v>
      </c>
      <c r="E88" s="196" t="s">
        <v>156</v>
      </c>
      <c r="F88" s="196" t="s">
        <v>156</v>
      </c>
      <c r="G88" s="196" t="s">
        <v>156</v>
      </c>
      <c r="H88" s="196" t="s">
        <v>156</v>
      </c>
      <c r="I88" s="196" t="s">
        <v>156</v>
      </c>
      <c r="J88" s="196" t="s">
        <v>156</v>
      </c>
      <c r="K88" s="196" t="s">
        <v>156</v>
      </c>
      <c r="L88" s="196" t="s">
        <v>156</v>
      </c>
      <c r="M88" s="196" t="s">
        <v>156</v>
      </c>
      <c r="N88" s="196" t="s">
        <v>156</v>
      </c>
      <c r="O88" s="197" t="s">
        <v>156</v>
      </c>
      <c r="Q88" s="208"/>
    </row>
    <row r="89" spans="1:17" s="4" customFormat="1">
      <c r="B89" s="198" t="s">
        <v>117</v>
      </c>
      <c r="C89" s="198" t="s">
        <v>118</v>
      </c>
      <c r="D89" s="200">
        <v>187</v>
      </c>
      <c r="E89" s="201">
        <v>215</v>
      </c>
      <c r="F89" s="201">
        <v>191</v>
      </c>
      <c r="G89" s="201">
        <v>195</v>
      </c>
      <c r="H89" s="201">
        <v>143</v>
      </c>
      <c r="I89" s="201">
        <v>193</v>
      </c>
      <c r="J89" s="201">
        <v>315</v>
      </c>
      <c r="K89" s="201">
        <v>306</v>
      </c>
      <c r="L89" s="201">
        <v>375</v>
      </c>
      <c r="M89" s="201">
        <v>300</v>
      </c>
      <c r="N89" s="201">
        <v>236</v>
      </c>
      <c r="O89" s="202">
        <v>265</v>
      </c>
      <c r="Q89" s="236">
        <f>SUM(D89:O89)</f>
        <v>2921</v>
      </c>
    </row>
    <row r="90" spans="1:17" s="4" customFormat="1">
      <c r="B90" s="225"/>
      <c r="C90" s="225" t="s">
        <v>119</v>
      </c>
      <c r="D90" s="226">
        <v>173</v>
      </c>
      <c r="E90" s="227">
        <v>178</v>
      </c>
      <c r="F90" s="227">
        <v>200</v>
      </c>
      <c r="G90" s="227">
        <v>197</v>
      </c>
      <c r="H90" s="227">
        <v>192</v>
      </c>
      <c r="I90" s="227">
        <v>177</v>
      </c>
      <c r="J90" s="227">
        <v>353</v>
      </c>
      <c r="K90" s="227">
        <v>421</v>
      </c>
      <c r="L90" s="227">
        <v>361</v>
      </c>
      <c r="M90" s="227">
        <v>375</v>
      </c>
      <c r="N90" s="227">
        <v>376</v>
      </c>
      <c r="O90" s="228">
        <v>408</v>
      </c>
      <c r="Q90" s="236">
        <f>SUM(D90:O90)</f>
        <v>3411</v>
      </c>
    </row>
    <row r="91" spans="1:17" s="4" customFormat="1">
      <c r="B91" s="225"/>
      <c r="C91" s="225" t="s">
        <v>120</v>
      </c>
      <c r="D91" s="226">
        <v>811</v>
      </c>
      <c r="E91" s="227">
        <v>697</v>
      </c>
      <c r="F91" s="227">
        <v>841</v>
      </c>
      <c r="G91" s="227">
        <v>794</v>
      </c>
      <c r="H91" s="227">
        <v>808</v>
      </c>
      <c r="I91" s="227">
        <v>858</v>
      </c>
      <c r="J91" s="227">
        <v>1251</v>
      </c>
      <c r="K91" s="227">
        <v>1279</v>
      </c>
      <c r="L91" s="227">
        <v>1287</v>
      </c>
      <c r="M91" s="227">
        <v>1344</v>
      </c>
      <c r="N91" s="227">
        <v>1388</v>
      </c>
      <c r="O91" s="228">
        <v>1592</v>
      </c>
      <c r="Q91" s="236">
        <f>SUM(D91:O91)</f>
        <v>12950</v>
      </c>
    </row>
    <row r="92" spans="1:17" s="4" customFormat="1">
      <c r="B92" s="203"/>
      <c r="C92" s="203" t="s">
        <v>69</v>
      </c>
      <c r="D92" s="205">
        <v>1171</v>
      </c>
      <c r="E92" s="206">
        <v>1090</v>
      </c>
      <c r="F92" s="206">
        <v>1232</v>
      </c>
      <c r="G92" s="206">
        <v>1186</v>
      </c>
      <c r="H92" s="206">
        <v>1143</v>
      </c>
      <c r="I92" s="206">
        <v>1228</v>
      </c>
      <c r="J92" s="206">
        <v>1919</v>
      </c>
      <c r="K92" s="206">
        <v>2006</v>
      </c>
      <c r="L92" s="206">
        <v>2023</v>
      </c>
      <c r="M92" s="206">
        <v>2019</v>
      </c>
      <c r="N92" s="206">
        <v>2000</v>
      </c>
      <c r="O92" s="207">
        <v>2265</v>
      </c>
      <c r="Q92" s="239">
        <f>SUM(D92:O92)</f>
        <v>19282</v>
      </c>
    </row>
    <row r="93" spans="1:17" s="4" customFormat="1">
      <c r="C93" s="237">
        <f>SUM(D96:I96)</f>
        <v>12950</v>
      </c>
      <c r="D93" s="144" t="s">
        <v>110</v>
      </c>
      <c r="E93" s="144" t="s">
        <v>111</v>
      </c>
      <c r="F93" s="144" t="s">
        <v>112</v>
      </c>
      <c r="G93" s="144" t="s">
        <v>113</v>
      </c>
      <c r="H93" s="144" t="s">
        <v>114</v>
      </c>
      <c r="I93" s="145" t="s">
        <v>115</v>
      </c>
      <c r="J93" s="144" t="s">
        <v>110</v>
      </c>
      <c r="K93" s="144" t="s">
        <v>111</v>
      </c>
      <c r="L93" s="144" t="s">
        <v>112</v>
      </c>
      <c r="M93" s="144" t="s">
        <v>113</v>
      </c>
      <c r="N93" s="144" t="s">
        <v>114</v>
      </c>
      <c r="O93" s="145" t="s">
        <v>115</v>
      </c>
    </row>
    <row r="94" spans="1:17" s="4" customFormat="1">
      <c r="C94" s="146" t="s">
        <v>118</v>
      </c>
      <c r="D94" s="149">
        <f t="shared" ref="D94:I96" si="31">SUM(D89,J89)</f>
        <v>502</v>
      </c>
      <c r="E94" s="149">
        <f t="shared" si="31"/>
        <v>521</v>
      </c>
      <c r="F94" s="149">
        <f t="shared" si="31"/>
        <v>566</v>
      </c>
      <c r="G94" s="149">
        <f t="shared" si="31"/>
        <v>495</v>
      </c>
      <c r="H94" s="149">
        <f t="shared" si="31"/>
        <v>379</v>
      </c>
      <c r="I94" s="149">
        <f t="shared" si="31"/>
        <v>458</v>
      </c>
      <c r="J94" s="149">
        <f t="shared" ref="J94:O96" si="32">J89</f>
        <v>315</v>
      </c>
      <c r="K94" s="149">
        <f t="shared" si="32"/>
        <v>306</v>
      </c>
      <c r="L94" s="149">
        <f t="shared" si="32"/>
        <v>375</v>
      </c>
      <c r="M94" s="149">
        <f t="shared" si="32"/>
        <v>300</v>
      </c>
      <c r="N94" s="149">
        <f t="shared" si="32"/>
        <v>236</v>
      </c>
      <c r="O94" s="149">
        <f t="shared" si="32"/>
        <v>265</v>
      </c>
    </row>
    <row r="95" spans="1:17" s="4" customFormat="1">
      <c r="C95" s="147" t="s">
        <v>119</v>
      </c>
      <c r="D95" s="149">
        <f t="shared" si="31"/>
        <v>526</v>
      </c>
      <c r="E95" s="149">
        <f t="shared" si="31"/>
        <v>599</v>
      </c>
      <c r="F95" s="149">
        <f t="shared" si="31"/>
        <v>561</v>
      </c>
      <c r="G95" s="149">
        <f t="shared" si="31"/>
        <v>572</v>
      </c>
      <c r="H95" s="149">
        <f t="shared" si="31"/>
        <v>568</v>
      </c>
      <c r="I95" s="149">
        <f t="shared" si="31"/>
        <v>585</v>
      </c>
      <c r="J95" s="149">
        <f t="shared" si="32"/>
        <v>353</v>
      </c>
      <c r="K95" s="149">
        <f t="shared" si="32"/>
        <v>421</v>
      </c>
      <c r="L95" s="149">
        <f t="shared" si="32"/>
        <v>361</v>
      </c>
      <c r="M95" s="149">
        <f t="shared" si="32"/>
        <v>375</v>
      </c>
      <c r="N95" s="149">
        <f t="shared" si="32"/>
        <v>376</v>
      </c>
      <c r="O95" s="149">
        <f t="shared" si="32"/>
        <v>408</v>
      </c>
    </row>
    <row r="96" spans="1:17" s="4" customFormat="1">
      <c r="C96" s="148" t="s">
        <v>120</v>
      </c>
      <c r="D96" s="149">
        <f t="shared" si="31"/>
        <v>2062</v>
      </c>
      <c r="E96" s="149">
        <f t="shared" si="31"/>
        <v>1976</v>
      </c>
      <c r="F96" s="149">
        <f t="shared" si="31"/>
        <v>2128</v>
      </c>
      <c r="G96" s="149">
        <f t="shared" si="31"/>
        <v>2138</v>
      </c>
      <c r="H96" s="149">
        <f t="shared" si="31"/>
        <v>2196</v>
      </c>
      <c r="I96" s="149">
        <f t="shared" si="31"/>
        <v>2450</v>
      </c>
      <c r="J96" s="149">
        <f t="shared" si="32"/>
        <v>1251</v>
      </c>
      <c r="K96" s="149">
        <f t="shared" si="32"/>
        <v>1279</v>
      </c>
      <c r="L96" s="149">
        <f t="shared" si="32"/>
        <v>1287</v>
      </c>
      <c r="M96" s="149">
        <f t="shared" si="32"/>
        <v>1344</v>
      </c>
      <c r="N96" s="149">
        <f t="shared" si="32"/>
        <v>1388</v>
      </c>
      <c r="O96" s="149">
        <f t="shared" si="32"/>
        <v>1592</v>
      </c>
    </row>
    <row r="97" spans="1:17" s="4" customFormat="1">
      <c r="D97" s="149">
        <f t="shared" ref="D97:I97" si="33">SUM(D91,J91)</f>
        <v>2062</v>
      </c>
      <c r="E97" s="149">
        <f t="shared" si="33"/>
        <v>1976</v>
      </c>
      <c r="F97" s="149">
        <f t="shared" si="33"/>
        <v>2128</v>
      </c>
      <c r="G97" s="149">
        <f t="shared" si="33"/>
        <v>2138</v>
      </c>
      <c r="H97" s="149">
        <f t="shared" si="33"/>
        <v>2196</v>
      </c>
      <c r="I97" s="149">
        <f t="shared" si="33"/>
        <v>2450</v>
      </c>
      <c r="J97" s="149">
        <f t="shared" ref="J97:O97" si="34">J91</f>
        <v>1251</v>
      </c>
      <c r="K97" s="149">
        <f t="shared" si="34"/>
        <v>1279</v>
      </c>
      <c r="L97" s="149">
        <f t="shared" si="34"/>
        <v>1287</v>
      </c>
      <c r="M97" s="149">
        <f t="shared" si="34"/>
        <v>1344</v>
      </c>
      <c r="N97" s="149">
        <f t="shared" si="34"/>
        <v>1388</v>
      </c>
      <c r="O97" s="149">
        <f t="shared" si="34"/>
        <v>1592</v>
      </c>
    </row>
    <row r="98" spans="1:17" s="4" customFormat="1">
      <c r="A98" s="16" t="s">
        <v>125</v>
      </c>
      <c r="D98" s="118">
        <f t="shared" ref="D98:O98" si="35">D97/D50</f>
        <v>42.081632653061227</v>
      </c>
      <c r="E98" s="221">
        <f t="shared" si="35"/>
        <v>47.047619047619051</v>
      </c>
      <c r="F98" s="221">
        <f t="shared" si="35"/>
        <v>59.111111111111114</v>
      </c>
      <c r="G98" s="118">
        <f t="shared" si="35"/>
        <v>68.967741935483872</v>
      </c>
      <c r="H98" s="118">
        <f t="shared" si="35"/>
        <v>68.625</v>
      </c>
      <c r="I98" s="118">
        <f t="shared" si="35"/>
        <v>106.52173913043478</v>
      </c>
      <c r="J98" s="118">
        <f t="shared" si="35"/>
        <v>96.230769230769226</v>
      </c>
      <c r="K98" s="221">
        <f t="shared" si="35"/>
        <v>116.27272727272727</v>
      </c>
      <c r="L98" s="221">
        <f t="shared" si="35"/>
        <v>160.875</v>
      </c>
      <c r="M98" s="118">
        <f t="shared" si="35"/>
        <v>192</v>
      </c>
      <c r="N98" s="118">
        <f t="shared" si="35"/>
        <v>92.533333333333331</v>
      </c>
      <c r="O98" s="118">
        <f t="shared" si="35"/>
        <v>159.19999999999999</v>
      </c>
    </row>
    <row r="99" spans="1:17" s="4" customFormat="1">
      <c r="A99" s="16" t="s">
        <v>126</v>
      </c>
      <c r="D99" s="118">
        <f>L10</f>
        <v>1.5454545454545459</v>
      </c>
      <c r="E99" s="118">
        <f>M10</f>
        <v>1.673913043478261</v>
      </c>
      <c r="F99" s="118">
        <f>N10</f>
        <v>1.7692307692307692</v>
      </c>
      <c r="J99" s="118">
        <f>Z10</f>
        <v>1.7857142857142858</v>
      </c>
      <c r="K99" s="221">
        <f>AA10</f>
        <v>2.0588235294117645</v>
      </c>
      <c r="L99" s="221">
        <f>AB10</f>
        <v>1.857142857142857</v>
      </c>
    </row>
    <row r="100" spans="1:17" s="4" customFormat="1">
      <c r="A100" s="16"/>
      <c r="C100" s="146" t="s">
        <v>118</v>
      </c>
      <c r="D100" s="318">
        <f>SUM(D94:F94)</f>
        <v>1589</v>
      </c>
      <c r="E100" s="319" t="e">
        <f>D100/D57</f>
        <v>#DIV/0!</v>
      </c>
      <c r="F100" s="319"/>
      <c r="G100" s="318">
        <f>SUM(G94:I94)</f>
        <v>1332</v>
      </c>
      <c r="H100" s="319" t="e">
        <f>G100/G57</f>
        <v>#DIV/0!</v>
      </c>
      <c r="I100" s="319"/>
      <c r="J100" s="318">
        <f>SUM(J94:L94)</f>
        <v>996</v>
      </c>
      <c r="K100" s="319" t="e">
        <f>J100/J57</f>
        <v>#DIV/0!</v>
      </c>
      <c r="L100" s="319"/>
      <c r="M100" s="318">
        <f>SUM(M94:O94)</f>
        <v>801</v>
      </c>
      <c r="N100" s="319" t="e">
        <f>M100/M57</f>
        <v>#DIV/0!</v>
      </c>
    </row>
    <row r="101" spans="1:17" s="4" customFormat="1">
      <c r="A101" s="16"/>
      <c r="C101" s="147" t="s">
        <v>119</v>
      </c>
      <c r="D101" s="318">
        <f>SUM(D95:F95)</f>
        <v>1686</v>
      </c>
      <c r="E101" s="319" t="e">
        <f>D101/D58</f>
        <v>#DIV/0!</v>
      </c>
      <c r="F101" s="319"/>
      <c r="G101" s="318">
        <f>SUM(G95:I95)</f>
        <v>1725</v>
      </c>
      <c r="H101" s="319" t="e">
        <f>G101/G58</f>
        <v>#DIV/0!</v>
      </c>
      <c r="I101" s="319"/>
      <c r="J101" s="318">
        <f>SUM(J95:L95)</f>
        <v>1135</v>
      </c>
      <c r="K101" s="319" t="e">
        <f>J101/J58</f>
        <v>#DIV/0!</v>
      </c>
      <c r="L101" s="319"/>
      <c r="M101" s="318">
        <f>SUM(M95:O95)</f>
        <v>1159</v>
      </c>
      <c r="N101" s="319" t="e">
        <f>M101/M58</f>
        <v>#DIV/0!</v>
      </c>
    </row>
    <row r="102" spans="1:17" s="4" customFormat="1">
      <c r="A102" s="16"/>
      <c r="C102" s="148" t="s">
        <v>120</v>
      </c>
      <c r="D102" s="318">
        <f>SUM(D96:F96)</f>
        <v>6166</v>
      </c>
      <c r="E102" s="319">
        <f>D102/D59</f>
        <v>48.551181102362207</v>
      </c>
      <c r="F102" s="319"/>
      <c r="G102" s="318">
        <f>SUM(G96:I96)</f>
        <v>6784</v>
      </c>
      <c r="H102" s="319">
        <f>G102/G59</f>
        <v>78.883720930232556</v>
      </c>
      <c r="I102" s="319"/>
      <c r="J102" s="318">
        <f>SUM(J96:L96)</f>
        <v>3817</v>
      </c>
      <c r="K102" s="319">
        <f>J102/J59</f>
        <v>119.28125</v>
      </c>
      <c r="L102" s="319"/>
      <c r="M102" s="318">
        <f>SUM(M96:O96)</f>
        <v>4324</v>
      </c>
      <c r="N102" s="319">
        <f>M102/M59</f>
        <v>135.125</v>
      </c>
    </row>
    <row r="103" spans="1:17" s="4" customFormat="1"/>
    <row r="104" spans="1:17" s="4" customFormat="1" ht="36" customHeight="1">
      <c r="A104" s="16" t="s">
        <v>130</v>
      </c>
      <c r="B104" s="252" t="s">
        <v>107</v>
      </c>
      <c r="C104" s="252"/>
      <c r="D104" s="253" t="s">
        <v>108</v>
      </c>
      <c r="E104" s="254"/>
      <c r="F104" s="254"/>
      <c r="G104" s="254"/>
      <c r="H104" s="254"/>
      <c r="I104" s="254"/>
      <c r="J104" s="254"/>
      <c r="K104" s="254"/>
      <c r="L104" s="254"/>
      <c r="M104" s="254"/>
      <c r="N104" s="254"/>
      <c r="O104" s="255"/>
      <c r="P104" s="279"/>
      <c r="Q104" s="233"/>
    </row>
    <row r="105" spans="1:17" s="4" customFormat="1" ht="36" customHeight="1">
      <c r="B105" s="252"/>
      <c r="C105" s="252"/>
      <c r="D105" s="253" t="s">
        <v>169</v>
      </c>
      <c r="E105" s="254"/>
      <c r="F105" s="254"/>
      <c r="G105" s="254"/>
      <c r="H105" s="254"/>
      <c r="I105" s="254"/>
      <c r="J105" s="254" t="s">
        <v>123</v>
      </c>
      <c r="K105" s="254"/>
      <c r="L105" s="254"/>
      <c r="M105" s="254"/>
      <c r="N105" s="254"/>
      <c r="O105" s="255"/>
      <c r="P105" s="279"/>
      <c r="Q105" s="233"/>
    </row>
    <row r="106" spans="1:17" s="4" customFormat="1">
      <c r="B106" s="252"/>
      <c r="C106" s="252"/>
      <c r="D106" s="253" t="s">
        <v>162</v>
      </c>
      <c r="E106" s="254"/>
      <c r="F106" s="254"/>
      <c r="G106" s="254"/>
      <c r="H106" s="254"/>
      <c r="I106" s="254"/>
      <c r="J106" s="254" t="s">
        <v>162</v>
      </c>
      <c r="K106" s="254"/>
      <c r="L106" s="254"/>
      <c r="M106" s="254"/>
      <c r="N106" s="254"/>
      <c r="O106" s="255"/>
      <c r="P106" s="279"/>
      <c r="Q106" s="233"/>
    </row>
    <row r="107" spans="1:17" s="4" customFormat="1">
      <c r="B107" s="252"/>
      <c r="C107" s="252"/>
      <c r="D107" s="257" t="s">
        <v>163</v>
      </c>
      <c r="E107" s="258" t="s">
        <v>164</v>
      </c>
      <c r="F107" s="258" t="s">
        <v>165</v>
      </c>
      <c r="G107" s="258" t="s">
        <v>166</v>
      </c>
      <c r="H107" s="258" t="s">
        <v>167</v>
      </c>
      <c r="I107" s="258" t="s">
        <v>168</v>
      </c>
      <c r="J107" s="258" t="s">
        <v>163</v>
      </c>
      <c r="K107" s="258" t="s">
        <v>164</v>
      </c>
      <c r="L107" s="258" t="s">
        <v>165</v>
      </c>
      <c r="M107" s="258" t="s">
        <v>166</v>
      </c>
      <c r="N107" s="258" t="s">
        <v>167</v>
      </c>
      <c r="O107" s="259" t="s">
        <v>168</v>
      </c>
      <c r="P107" s="279"/>
      <c r="Q107" s="233"/>
    </row>
    <row r="108" spans="1:17" s="4" customFormat="1" ht="24">
      <c r="B108" s="260"/>
      <c r="C108" s="260"/>
      <c r="D108" s="261" t="s">
        <v>156</v>
      </c>
      <c r="E108" s="262" t="s">
        <v>156</v>
      </c>
      <c r="F108" s="262" t="s">
        <v>156</v>
      </c>
      <c r="G108" s="262" t="s">
        <v>156</v>
      </c>
      <c r="H108" s="262" t="s">
        <v>156</v>
      </c>
      <c r="I108" s="262" t="s">
        <v>156</v>
      </c>
      <c r="J108" s="262" t="s">
        <v>156</v>
      </c>
      <c r="K108" s="262" t="s">
        <v>156</v>
      </c>
      <c r="L108" s="262" t="s">
        <v>156</v>
      </c>
      <c r="M108" s="262" t="s">
        <v>156</v>
      </c>
      <c r="N108" s="262" t="s">
        <v>156</v>
      </c>
      <c r="O108" s="263" t="s">
        <v>156</v>
      </c>
      <c r="P108" s="279"/>
      <c r="Q108" s="233"/>
    </row>
    <row r="109" spans="1:17" s="4" customFormat="1">
      <c r="B109" s="264" t="s">
        <v>131</v>
      </c>
      <c r="C109" s="265" t="s">
        <v>132</v>
      </c>
      <c r="D109" s="266">
        <v>312</v>
      </c>
      <c r="E109" s="267">
        <v>267</v>
      </c>
      <c r="F109" s="267">
        <v>323</v>
      </c>
      <c r="G109" s="267">
        <v>296</v>
      </c>
      <c r="H109" s="267">
        <v>316</v>
      </c>
      <c r="I109" s="267">
        <v>325</v>
      </c>
      <c r="J109" s="267">
        <v>717</v>
      </c>
      <c r="K109" s="267">
        <v>725</v>
      </c>
      <c r="L109" s="267">
        <v>728</v>
      </c>
      <c r="M109" s="267">
        <v>735</v>
      </c>
      <c r="N109" s="267">
        <v>759</v>
      </c>
      <c r="O109" s="268">
        <v>871</v>
      </c>
      <c r="P109" s="279"/>
      <c r="Q109" s="236">
        <f>SUM(D109:O109)</f>
        <v>6374</v>
      </c>
    </row>
    <row r="110" spans="1:17" s="4" customFormat="1">
      <c r="B110" s="269"/>
      <c r="C110" s="270" t="s">
        <v>133</v>
      </c>
      <c r="D110" s="271">
        <v>430</v>
      </c>
      <c r="E110" s="272">
        <v>373</v>
      </c>
      <c r="F110" s="272">
        <v>425</v>
      </c>
      <c r="G110" s="272">
        <v>409</v>
      </c>
      <c r="H110" s="272">
        <v>387</v>
      </c>
      <c r="I110" s="272">
        <v>431</v>
      </c>
      <c r="J110" s="272">
        <v>379</v>
      </c>
      <c r="K110" s="272">
        <v>402</v>
      </c>
      <c r="L110" s="272">
        <v>375</v>
      </c>
      <c r="M110" s="272">
        <v>391</v>
      </c>
      <c r="N110" s="272">
        <v>397</v>
      </c>
      <c r="O110" s="273">
        <v>401</v>
      </c>
      <c r="P110" s="279"/>
      <c r="Q110" s="236">
        <f>SUM(D110:O110)</f>
        <v>4800</v>
      </c>
    </row>
    <row r="111" spans="1:17" s="4" customFormat="1">
      <c r="B111" s="274"/>
      <c r="C111" s="275" t="s">
        <v>134</v>
      </c>
      <c r="D111" s="276">
        <v>0</v>
      </c>
      <c r="E111" s="277">
        <v>0</v>
      </c>
      <c r="F111" s="277">
        <v>0</v>
      </c>
      <c r="G111" s="277">
        <v>0</v>
      </c>
      <c r="H111" s="277">
        <v>0</v>
      </c>
      <c r="I111" s="277">
        <v>0</v>
      </c>
      <c r="J111" s="277">
        <v>0</v>
      </c>
      <c r="K111" s="277">
        <v>0</v>
      </c>
      <c r="L111" s="277">
        <v>0</v>
      </c>
      <c r="M111" s="277">
        <v>0</v>
      </c>
      <c r="N111" s="277">
        <v>1</v>
      </c>
      <c r="O111" s="278">
        <v>0</v>
      </c>
      <c r="P111" s="279"/>
      <c r="Q111" s="236">
        <f>SUM(D111:O111)</f>
        <v>1</v>
      </c>
    </row>
    <row r="112" spans="1:17" s="4" customFormat="1">
      <c r="D112" s="149">
        <f>SUM(D109:D111)</f>
        <v>742</v>
      </c>
      <c r="E112" s="149">
        <f t="shared" ref="E112:O112" si="36">SUM(E109:E111)</f>
        <v>640</v>
      </c>
      <c r="F112" s="149">
        <f t="shared" si="36"/>
        <v>748</v>
      </c>
      <c r="G112" s="149">
        <f t="shared" si="36"/>
        <v>705</v>
      </c>
      <c r="H112" s="149">
        <f t="shared" si="36"/>
        <v>703</v>
      </c>
      <c r="I112" s="149">
        <f t="shared" si="36"/>
        <v>756</v>
      </c>
      <c r="J112" s="149">
        <f t="shared" si="36"/>
        <v>1096</v>
      </c>
      <c r="K112" s="149">
        <f t="shared" si="36"/>
        <v>1127</v>
      </c>
      <c r="L112" s="149">
        <f t="shared" si="36"/>
        <v>1103</v>
      </c>
      <c r="M112" s="149">
        <f t="shared" si="36"/>
        <v>1126</v>
      </c>
      <c r="N112" s="149">
        <f t="shared" si="36"/>
        <v>1157</v>
      </c>
      <c r="O112" s="149">
        <f t="shared" si="36"/>
        <v>1272</v>
      </c>
      <c r="Q112" s="239">
        <f>SUM(D112:O112)</f>
        <v>11175</v>
      </c>
    </row>
    <row r="113" spans="1:29" s="4" customFormat="1">
      <c r="D113" s="144" t="s">
        <v>110</v>
      </c>
      <c r="E113" s="144" t="s">
        <v>111</v>
      </c>
      <c r="F113" s="144" t="s">
        <v>112</v>
      </c>
      <c r="G113" s="144" t="s">
        <v>113</v>
      </c>
      <c r="H113" s="144" t="s">
        <v>114</v>
      </c>
      <c r="I113" s="145" t="s">
        <v>115</v>
      </c>
      <c r="J113" s="144" t="s">
        <v>110</v>
      </c>
      <c r="K113" s="144" t="s">
        <v>111</v>
      </c>
      <c r="L113" s="144" t="s">
        <v>112</v>
      </c>
      <c r="M113" s="144" t="s">
        <v>113</v>
      </c>
      <c r="N113" s="144" t="s">
        <v>114</v>
      </c>
      <c r="O113" s="145" t="s">
        <v>115</v>
      </c>
    </row>
    <row r="114" spans="1:29" s="4" customFormat="1">
      <c r="C114" s="174" t="s">
        <v>132</v>
      </c>
      <c r="D114" s="149">
        <f>SUM(D109,J109)</f>
        <v>1029</v>
      </c>
      <c r="E114" s="149">
        <f t="shared" ref="D114:I117" si="37">SUM(E109,K109)</f>
        <v>992</v>
      </c>
      <c r="F114" s="149">
        <f t="shared" si="37"/>
        <v>1051</v>
      </c>
      <c r="G114" s="149">
        <f t="shared" si="37"/>
        <v>1031</v>
      </c>
      <c r="H114" s="149">
        <f t="shared" si="37"/>
        <v>1075</v>
      </c>
      <c r="I114" s="149">
        <f t="shared" si="37"/>
        <v>1196</v>
      </c>
      <c r="J114" s="149">
        <f>J109</f>
        <v>717</v>
      </c>
      <c r="K114" s="149">
        <f t="shared" ref="J114:O117" si="38">K109</f>
        <v>725</v>
      </c>
      <c r="L114" s="149">
        <f t="shared" si="38"/>
        <v>728</v>
      </c>
      <c r="M114" s="149">
        <f t="shared" si="38"/>
        <v>735</v>
      </c>
      <c r="N114" s="149">
        <f t="shared" si="38"/>
        <v>759</v>
      </c>
      <c r="O114" s="149">
        <f t="shared" si="38"/>
        <v>871</v>
      </c>
    </row>
    <row r="115" spans="1:29" s="4" customFormat="1">
      <c r="C115" s="175" t="s">
        <v>133</v>
      </c>
      <c r="D115" s="149">
        <f>SUM(D110,J110)</f>
        <v>809</v>
      </c>
      <c r="E115" s="149">
        <f t="shared" si="37"/>
        <v>775</v>
      </c>
      <c r="F115" s="149">
        <f t="shared" si="37"/>
        <v>800</v>
      </c>
      <c r="G115" s="149">
        <f t="shared" si="37"/>
        <v>800</v>
      </c>
      <c r="H115" s="149">
        <f t="shared" si="37"/>
        <v>784</v>
      </c>
      <c r="I115" s="149">
        <f t="shared" si="37"/>
        <v>832</v>
      </c>
      <c r="J115" s="149">
        <f t="shared" si="38"/>
        <v>379</v>
      </c>
      <c r="K115" s="149">
        <f t="shared" si="38"/>
        <v>402</v>
      </c>
      <c r="L115" s="149">
        <f t="shared" si="38"/>
        <v>375</v>
      </c>
      <c r="M115" s="149">
        <f t="shared" si="38"/>
        <v>391</v>
      </c>
      <c r="N115" s="149">
        <f t="shared" si="38"/>
        <v>397</v>
      </c>
      <c r="O115" s="149">
        <f t="shared" si="38"/>
        <v>401</v>
      </c>
    </row>
    <row r="116" spans="1:29" s="4" customFormat="1">
      <c r="C116" s="176" t="s">
        <v>134</v>
      </c>
      <c r="D116" s="149">
        <f t="shared" si="37"/>
        <v>0</v>
      </c>
      <c r="E116" s="149">
        <f t="shared" si="37"/>
        <v>0</v>
      </c>
      <c r="F116" s="149">
        <f t="shared" si="37"/>
        <v>0</v>
      </c>
      <c r="G116" s="149">
        <f t="shared" si="37"/>
        <v>0</v>
      </c>
      <c r="H116" s="149">
        <f t="shared" si="37"/>
        <v>1</v>
      </c>
      <c r="I116" s="149">
        <f t="shared" si="37"/>
        <v>0</v>
      </c>
      <c r="J116" s="149">
        <f t="shared" si="38"/>
        <v>0</v>
      </c>
      <c r="K116" s="149">
        <f t="shared" si="38"/>
        <v>0</v>
      </c>
      <c r="L116" s="149">
        <f t="shared" si="38"/>
        <v>0</v>
      </c>
      <c r="M116" s="149">
        <f t="shared" si="38"/>
        <v>0</v>
      </c>
      <c r="N116" s="149">
        <f t="shared" si="38"/>
        <v>1</v>
      </c>
      <c r="O116" s="149">
        <f t="shared" si="38"/>
        <v>0</v>
      </c>
    </row>
    <row r="117" spans="1:29" s="4" customFormat="1">
      <c r="D117" s="149">
        <f t="shared" si="37"/>
        <v>1838</v>
      </c>
      <c r="E117" s="149">
        <f t="shared" si="37"/>
        <v>1767</v>
      </c>
      <c r="F117" s="149">
        <f>SUM(F112,L112)</f>
        <v>1851</v>
      </c>
      <c r="G117" s="149">
        <f>SUM(G112,M112)</f>
        <v>1831</v>
      </c>
      <c r="H117" s="149">
        <f t="shared" si="37"/>
        <v>1860</v>
      </c>
      <c r="I117" s="149">
        <f t="shared" si="37"/>
        <v>2028</v>
      </c>
      <c r="J117" s="149">
        <f t="shared" si="38"/>
        <v>1096</v>
      </c>
      <c r="K117" s="149">
        <f t="shared" si="38"/>
        <v>1127</v>
      </c>
      <c r="L117" s="149">
        <f t="shared" si="38"/>
        <v>1103</v>
      </c>
      <c r="M117" s="149">
        <f t="shared" si="38"/>
        <v>1126</v>
      </c>
      <c r="N117" s="149">
        <f t="shared" si="38"/>
        <v>1157</v>
      </c>
      <c r="O117" s="149">
        <f t="shared" si="38"/>
        <v>1272</v>
      </c>
    </row>
    <row r="118" spans="1:29" s="181" customFormat="1">
      <c r="A118" s="181" t="s">
        <v>135</v>
      </c>
      <c r="D118" s="183">
        <f t="shared" ref="D118:I118" si="39">D114/D117*100</f>
        <v>55.984766050054404</v>
      </c>
      <c r="E118" s="183">
        <f t="shared" si="39"/>
        <v>56.140350877192979</v>
      </c>
      <c r="F118" s="183">
        <f t="shared" si="39"/>
        <v>56.780118854673148</v>
      </c>
      <c r="G118" s="183">
        <f t="shared" si="39"/>
        <v>56.308028399781541</v>
      </c>
      <c r="H118" s="183">
        <f t="shared" si="39"/>
        <v>57.795698924731184</v>
      </c>
      <c r="I118" s="183">
        <f t="shared" si="39"/>
        <v>58.974358974358978</v>
      </c>
      <c r="J118" s="183">
        <f t="shared" ref="J118:O118" si="40">J109/J112*100</f>
        <v>65.419708029197082</v>
      </c>
      <c r="K118" s="183">
        <f t="shared" si="40"/>
        <v>64.33007985803016</v>
      </c>
      <c r="L118" s="183">
        <f t="shared" si="40"/>
        <v>66.001813236627385</v>
      </c>
      <c r="M118" s="183">
        <f>M109/M112*100</f>
        <v>65.275310834813496</v>
      </c>
      <c r="N118" s="183">
        <f t="shared" si="40"/>
        <v>65.600691443388072</v>
      </c>
      <c r="O118" s="183">
        <f t="shared" si="40"/>
        <v>68.474842767295598</v>
      </c>
    </row>
    <row r="119" spans="1:29" s="181" customFormat="1">
      <c r="A119" s="181" t="s">
        <v>136</v>
      </c>
      <c r="D119" s="183">
        <f>L11</f>
        <v>47.727272727272727</v>
      </c>
      <c r="E119" s="183">
        <f>M11</f>
        <v>41.304347826086953</v>
      </c>
      <c r="F119" s="183">
        <f>N11</f>
        <v>48.07692307692308</v>
      </c>
      <c r="J119" s="183">
        <f>Z11</f>
        <v>85.714285714285708</v>
      </c>
      <c r="K119" s="183">
        <f>AA11</f>
        <v>47.058823529411768</v>
      </c>
      <c r="L119" s="183">
        <f>AB11</f>
        <v>61.904761904761905</v>
      </c>
    </row>
    <row r="120" spans="1:29" s="4" customFormat="1" ht="15">
      <c r="D120" s="308">
        <f>SUM(D114:F114)</f>
        <v>3072</v>
      </c>
      <c r="E120" s="240"/>
      <c r="F120" s="240"/>
      <c r="G120" s="308">
        <f>SUM(G114:I114)</f>
        <v>3302</v>
      </c>
      <c r="H120" s="240"/>
      <c r="I120" s="241"/>
      <c r="J120" s="308">
        <f>SUM(J114:L114)</f>
        <v>2170</v>
      </c>
      <c r="K120" s="219"/>
      <c r="L120" s="219"/>
      <c r="M120" s="308">
        <f>SUM(M114:O114)</f>
        <v>2365</v>
      </c>
      <c r="P120" s="152"/>
      <c r="Q120" s="154"/>
      <c r="R120" s="155"/>
      <c r="S120" s="155"/>
      <c r="T120" s="155"/>
      <c r="U120" s="155"/>
      <c r="V120" s="155"/>
      <c r="W120" s="155"/>
      <c r="X120" s="155"/>
      <c r="Y120" s="155"/>
      <c r="Z120" s="155"/>
      <c r="AA120" s="155"/>
      <c r="AB120" s="156"/>
      <c r="AC120" s="151"/>
    </row>
    <row r="121" spans="1:29" s="4" customFormat="1" ht="15">
      <c r="D121" s="308">
        <f>SUM(D117:F117)</f>
        <v>5456</v>
      </c>
      <c r="E121" s="240">
        <f>D120/D121*100</f>
        <v>56.304985337243409</v>
      </c>
      <c r="F121" s="240"/>
      <c r="G121" s="308">
        <f>SUM(G117:I117)</f>
        <v>5719</v>
      </c>
      <c r="H121" s="240">
        <f>G120/G121*100</f>
        <v>57.737366672495192</v>
      </c>
      <c r="I121" s="241"/>
      <c r="J121" s="308">
        <f>SUM(J117:L117)</f>
        <v>3326</v>
      </c>
      <c r="K121" s="240">
        <f>J120/J121*100</f>
        <v>65.243535778713166</v>
      </c>
      <c r="L121" s="219"/>
      <c r="M121" s="308">
        <f>SUM(M117:O117)</f>
        <v>3555</v>
      </c>
      <c r="N121" s="240">
        <f>M120/M121*100</f>
        <v>66.526019690576661</v>
      </c>
      <c r="P121" s="152"/>
      <c r="Q121" s="154"/>
      <c r="R121" s="155"/>
      <c r="S121" s="155"/>
      <c r="T121" s="155"/>
      <c r="U121" s="155"/>
      <c r="V121" s="155"/>
      <c r="W121" s="155"/>
      <c r="X121" s="155"/>
      <c r="Y121" s="155"/>
      <c r="Z121" s="155"/>
      <c r="AA121" s="155"/>
      <c r="AB121" s="156"/>
      <c r="AC121" s="151"/>
    </row>
    <row r="122" spans="1:29" s="4" customFormat="1" ht="15">
      <c r="D122" s="308"/>
      <c r="E122" s="240"/>
      <c r="F122" s="240"/>
      <c r="G122" s="308"/>
      <c r="H122" s="240"/>
      <c r="I122" s="241"/>
      <c r="J122" s="308"/>
      <c r="K122" s="219"/>
      <c r="L122" s="219"/>
      <c r="M122" s="308"/>
      <c r="P122" s="152"/>
      <c r="Q122" s="154"/>
      <c r="R122" s="155"/>
      <c r="S122" s="155"/>
      <c r="T122" s="155"/>
      <c r="U122" s="155"/>
      <c r="V122" s="155"/>
      <c r="W122" s="155"/>
      <c r="X122" s="155"/>
      <c r="Y122" s="155"/>
      <c r="Z122" s="155"/>
      <c r="AA122" s="155"/>
      <c r="AB122" s="156"/>
      <c r="AC122" s="151"/>
    </row>
    <row r="123" spans="1:29" s="4" customFormat="1" ht="24">
      <c r="B123" s="252" t="s">
        <v>107</v>
      </c>
      <c r="C123" s="253" t="s">
        <v>108</v>
      </c>
      <c r="D123" s="254"/>
      <c r="E123" s="254"/>
      <c r="F123" s="254"/>
      <c r="G123" s="254"/>
      <c r="H123" s="254"/>
      <c r="I123" s="254"/>
      <c r="J123" s="254"/>
      <c r="K123" s="254"/>
      <c r="L123" s="254"/>
      <c r="M123" s="254"/>
      <c r="N123" s="255"/>
      <c r="O123" s="279"/>
      <c r="P123" s="152"/>
      <c r="Q123" s="154"/>
      <c r="R123" s="155"/>
      <c r="S123" s="155"/>
      <c r="T123" s="155"/>
      <c r="U123" s="155"/>
      <c r="V123" s="155"/>
      <c r="W123" s="155"/>
      <c r="X123" s="155"/>
      <c r="Y123" s="155"/>
      <c r="Z123" s="155"/>
      <c r="AA123" s="155"/>
      <c r="AB123" s="156"/>
      <c r="AC123" s="151"/>
    </row>
    <row r="124" spans="1:29" s="4" customFormat="1" ht="24">
      <c r="B124" s="252"/>
      <c r="C124" s="253" t="s">
        <v>169</v>
      </c>
      <c r="D124" s="254"/>
      <c r="E124" s="254"/>
      <c r="F124" s="254"/>
      <c r="G124" s="254"/>
      <c r="H124" s="254"/>
      <c r="I124" s="254" t="s">
        <v>123</v>
      </c>
      <c r="J124" s="254"/>
      <c r="K124" s="254"/>
      <c r="L124" s="254"/>
      <c r="M124" s="254"/>
      <c r="N124" s="255"/>
      <c r="O124" s="279"/>
      <c r="P124" s="152"/>
      <c r="Q124" s="154"/>
      <c r="R124" s="155"/>
      <c r="S124" s="155"/>
      <c r="T124" s="155"/>
      <c r="U124" s="155"/>
      <c r="V124" s="155"/>
      <c r="W124" s="155"/>
      <c r="X124" s="155"/>
      <c r="Y124" s="155"/>
      <c r="Z124" s="155"/>
      <c r="AA124" s="155"/>
      <c r="AB124" s="156"/>
      <c r="AC124" s="151"/>
    </row>
    <row r="125" spans="1:29" s="4" customFormat="1">
      <c r="B125" s="252"/>
      <c r="C125" s="253" t="s">
        <v>162</v>
      </c>
      <c r="D125" s="254"/>
      <c r="E125" s="254"/>
      <c r="F125" s="254"/>
      <c r="G125" s="254"/>
      <c r="H125" s="254"/>
      <c r="I125" s="254" t="s">
        <v>162</v>
      </c>
      <c r="J125" s="254"/>
      <c r="K125" s="254"/>
      <c r="L125" s="254"/>
      <c r="M125" s="254"/>
      <c r="N125" s="255"/>
      <c r="O125" s="279"/>
      <c r="P125" s="152"/>
      <c r="Q125" s="186"/>
      <c r="R125" s="187"/>
      <c r="S125" s="187"/>
      <c r="T125" s="187"/>
      <c r="U125" s="187"/>
      <c r="V125" s="187"/>
      <c r="W125" s="187"/>
      <c r="X125" s="187"/>
      <c r="Y125" s="187"/>
      <c r="Z125" s="187"/>
      <c r="AA125" s="187"/>
      <c r="AB125" s="188"/>
      <c r="AC125" s="151"/>
    </row>
    <row r="126" spans="1:29" s="4" customFormat="1">
      <c r="B126" s="252"/>
      <c r="C126" s="257" t="s">
        <v>163</v>
      </c>
      <c r="D126" s="258" t="s">
        <v>164</v>
      </c>
      <c r="E126" s="258" t="s">
        <v>165</v>
      </c>
      <c r="F126" s="258" t="s">
        <v>166</v>
      </c>
      <c r="G126" s="258" t="s">
        <v>167</v>
      </c>
      <c r="H126" s="258" t="s">
        <v>168</v>
      </c>
      <c r="I126" s="258" t="s">
        <v>163</v>
      </c>
      <c r="J126" s="258" t="s">
        <v>164</v>
      </c>
      <c r="K126" s="258" t="s">
        <v>165</v>
      </c>
      <c r="L126" s="258" t="s">
        <v>166</v>
      </c>
      <c r="M126" s="258" t="s">
        <v>167</v>
      </c>
      <c r="N126" s="259" t="s">
        <v>168</v>
      </c>
      <c r="O126" s="279"/>
      <c r="P126" s="157"/>
      <c r="Q126" s="158"/>
      <c r="R126" s="159"/>
      <c r="S126" s="159"/>
      <c r="T126" s="159"/>
      <c r="U126" s="159"/>
      <c r="V126" s="159"/>
      <c r="W126" s="159"/>
      <c r="X126" s="159"/>
      <c r="Y126" s="159"/>
      <c r="Z126" s="159"/>
      <c r="AA126" s="159"/>
      <c r="AB126" s="160"/>
      <c r="AC126" s="151"/>
    </row>
    <row r="127" spans="1:29" s="4" customFormat="1">
      <c r="B127" s="260"/>
      <c r="C127" s="261" t="s">
        <v>170</v>
      </c>
      <c r="D127" s="262" t="s">
        <v>170</v>
      </c>
      <c r="E127" s="262" t="s">
        <v>170</v>
      </c>
      <c r="F127" s="262" t="s">
        <v>170</v>
      </c>
      <c r="G127" s="262" t="s">
        <v>170</v>
      </c>
      <c r="H127" s="262" t="s">
        <v>170</v>
      </c>
      <c r="I127" s="262" t="s">
        <v>170</v>
      </c>
      <c r="J127" s="262" t="s">
        <v>170</v>
      </c>
      <c r="K127" s="262" t="s">
        <v>170</v>
      </c>
      <c r="L127" s="262" t="s">
        <v>170</v>
      </c>
      <c r="M127" s="262" t="s">
        <v>170</v>
      </c>
      <c r="N127" s="263" t="s">
        <v>170</v>
      </c>
      <c r="O127" s="279"/>
      <c r="P127" s="184"/>
      <c r="Q127" s="229"/>
      <c r="R127" s="230"/>
      <c r="S127" s="230"/>
      <c r="T127" s="230"/>
      <c r="U127" s="230"/>
      <c r="V127" s="230"/>
      <c r="W127" s="230"/>
      <c r="X127" s="230"/>
      <c r="Y127" s="230"/>
      <c r="Z127" s="230"/>
      <c r="AA127" s="230"/>
      <c r="AB127" s="231"/>
      <c r="AC127" s="151"/>
    </row>
    <row r="128" spans="1:29" s="4" customFormat="1" ht="18" thickBot="1">
      <c r="B128" s="280" t="s">
        <v>137</v>
      </c>
      <c r="C128" s="281">
        <v>85.621293800539092</v>
      </c>
      <c r="D128" s="282">
        <v>86.05624999999992</v>
      </c>
      <c r="E128" s="282">
        <v>85.751336898395635</v>
      </c>
      <c r="F128" s="282">
        <v>85.767375886524746</v>
      </c>
      <c r="G128" s="282">
        <v>85.763869132290139</v>
      </c>
      <c r="H128" s="282">
        <v>85.933862433862473</v>
      </c>
      <c r="I128" s="282">
        <v>65.803832116788371</v>
      </c>
      <c r="J128" s="282">
        <v>64.939662821650344</v>
      </c>
      <c r="K128" s="282">
        <v>65.11876699909341</v>
      </c>
      <c r="L128" s="282">
        <v>65.559502664298336</v>
      </c>
      <c r="M128" s="282">
        <v>65.647363872082948</v>
      </c>
      <c r="N128" s="283">
        <v>65.051100628930683</v>
      </c>
      <c r="O128" s="279"/>
      <c r="P128" s="189"/>
      <c r="Q128" s="189"/>
      <c r="R128" s="232"/>
      <c r="S128" s="232"/>
      <c r="T128" s="232"/>
      <c r="U128" s="232"/>
      <c r="V128" s="232"/>
      <c r="W128" s="232"/>
      <c r="X128" s="232"/>
      <c r="Y128" s="232"/>
      <c r="Z128" s="232"/>
      <c r="AA128" s="232"/>
      <c r="AB128" s="232"/>
    </row>
    <row r="129" spans="1:28" s="4" customFormat="1" ht="18.75" thickTop="1" thickBot="1">
      <c r="B129" s="244"/>
      <c r="C129" s="245"/>
      <c r="D129" s="246"/>
      <c r="E129" s="246"/>
      <c r="F129" s="246"/>
      <c r="G129" s="246"/>
      <c r="H129" s="246"/>
      <c r="I129" s="246"/>
      <c r="J129" s="246"/>
      <c r="K129" s="246"/>
      <c r="L129" s="246"/>
      <c r="M129" s="246"/>
      <c r="N129" s="246"/>
      <c r="O129" s="177"/>
      <c r="P129" s="189"/>
      <c r="Q129" s="189"/>
      <c r="R129" s="232"/>
      <c r="S129" s="232"/>
      <c r="T129" s="232"/>
      <c r="U129" s="232"/>
      <c r="V129" s="232"/>
      <c r="W129" s="232"/>
      <c r="X129" s="232"/>
      <c r="Y129" s="232"/>
      <c r="Z129" s="232"/>
      <c r="AA129" s="232"/>
      <c r="AB129" s="232"/>
    </row>
    <row r="130" spans="1:28" s="4" customFormat="1" ht="18.75" thickTop="1" thickBot="1">
      <c r="B130" s="189"/>
      <c r="C130" s="189"/>
      <c r="D130" s="246"/>
      <c r="E130" s="246"/>
      <c r="F130" s="246"/>
      <c r="G130" s="246"/>
      <c r="H130" s="246"/>
      <c r="I130" s="246"/>
      <c r="J130" s="246"/>
      <c r="K130" s="246"/>
      <c r="L130" s="246"/>
      <c r="M130" s="246"/>
      <c r="N130" s="246"/>
      <c r="O130" s="189"/>
      <c r="P130" s="189"/>
      <c r="Q130" s="189"/>
      <c r="R130" s="232"/>
      <c r="S130" s="232"/>
      <c r="T130" s="232"/>
      <c r="U130" s="232"/>
      <c r="V130" s="232"/>
      <c r="W130" s="232"/>
      <c r="X130" s="232"/>
      <c r="Y130" s="232"/>
      <c r="Z130" s="232"/>
      <c r="AA130" s="232"/>
      <c r="AB130" s="232"/>
    </row>
    <row r="131" spans="1:28" s="4" customFormat="1" ht="18.75" thickTop="1" thickBot="1">
      <c r="A131" s="16" t="s">
        <v>126</v>
      </c>
      <c r="D131" s="232"/>
      <c r="E131" s="232"/>
      <c r="F131" s="232"/>
      <c r="G131" s="232"/>
      <c r="H131" s="232"/>
      <c r="I131" s="235">
        <f>Z13</f>
        <v>71.571428571428569</v>
      </c>
      <c r="J131" s="235">
        <f>AA13</f>
        <v>69.058823529411768</v>
      </c>
      <c r="K131" s="235">
        <f>AB13</f>
        <v>67.523809523809518</v>
      </c>
      <c r="L131" s="232"/>
      <c r="M131" s="232"/>
      <c r="N131" s="232"/>
      <c r="O131" s="189"/>
      <c r="R131" s="232"/>
      <c r="S131" s="232"/>
      <c r="T131" s="232"/>
      <c r="U131" s="232"/>
      <c r="V131" s="232"/>
      <c r="W131" s="232"/>
      <c r="X131" s="232"/>
      <c r="Y131" s="232"/>
      <c r="Z131" s="232"/>
      <c r="AA131" s="232"/>
      <c r="AB131" s="232"/>
    </row>
    <row r="132" spans="1:28" s="4" customFormat="1" ht="18.75" thickTop="1" thickBot="1">
      <c r="A132" s="16"/>
      <c r="D132" s="247"/>
      <c r="E132" s="247"/>
      <c r="F132" s="247"/>
      <c r="G132" s="247"/>
      <c r="H132" s="247"/>
      <c r="I132" s="248"/>
      <c r="J132" s="248"/>
      <c r="K132" s="248"/>
      <c r="L132" s="232"/>
      <c r="M132" s="232"/>
      <c r="N132" s="232"/>
      <c r="O132" s="189"/>
      <c r="R132" s="247"/>
      <c r="S132" s="247"/>
      <c r="T132" s="247"/>
      <c r="U132" s="247"/>
      <c r="V132" s="247"/>
      <c r="W132" s="247"/>
      <c r="X132" s="247"/>
      <c r="Y132" s="247"/>
      <c r="Z132" s="247"/>
      <c r="AA132" s="247"/>
      <c r="AB132" s="247"/>
    </row>
    <row r="133" spans="1:28" s="4" customFormat="1" ht="18.75" thickTop="1" thickBot="1">
      <c r="B133" s="252" t="s">
        <v>107</v>
      </c>
      <c r="C133" s="253" t="s">
        <v>162</v>
      </c>
      <c r="D133" s="254"/>
      <c r="E133" s="254"/>
      <c r="F133" s="254"/>
      <c r="G133" s="254"/>
      <c r="H133" s="255"/>
      <c r="I133" s="279"/>
      <c r="J133" s="232"/>
      <c r="K133" s="232"/>
      <c r="L133" s="232"/>
      <c r="M133" s="232"/>
      <c r="N133" s="232"/>
      <c r="O133" s="189"/>
    </row>
    <row r="134" spans="1:28" s="4" customFormat="1" ht="13.5" thickTop="1">
      <c r="B134" s="252"/>
      <c r="C134" s="257" t="s">
        <v>163</v>
      </c>
      <c r="D134" s="258" t="s">
        <v>164</v>
      </c>
      <c r="E134" s="258" t="s">
        <v>165</v>
      </c>
      <c r="F134" s="258" t="s">
        <v>166</v>
      </c>
      <c r="G134" s="258" t="s">
        <v>167</v>
      </c>
      <c r="H134" s="259" t="s">
        <v>168</v>
      </c>
      <c r="I134" s="279"/>
    </row>
    <row r="135" spans="1:28" s="4" customFormat="1">
      <c r="B135" s="260"/>
      <c r="C135" s="261" t="s">
        <v>170</v>
      </c>
      <c r="D135" s="262" t="s">
        <v>170</v>
      </c>
      <c r="E135" s="262" t="s">
        <v>170</v>
      </c>
      <c r="F135" s="262" t="s">
        <v>170</v>
      </c>
      <c r="G135" s="262" t="s">
        <v>170</v>
      </c>
      <c r="H135" s="263" t="s">
        <v>170</v>
      </c>
      <c r="I135" s="279"/>
    </row>
    <row r="136" spans="1:28" s="4" customFormat="1">
      <c r="B136" s="280" t="s">
        <v>137</v>
      </c>
      <c r="C136" s="281">
        <v>73.804134929270859</v>
      </c>
      <c r="D136" s="282">
        <v>72.588002263723865</v>
      </c>
      <c r="E136" s="282">
        <v>73.456509994597653</v>
      </c>
      <c r="F136" s="282">
        <v>73.340251228836664</v>
      </c>
      <c r="G136" s="282">
        <v>73.250537634408431</v>
      </c>
      <c r="H136" s="283">
        <v>72.835798816568087</v>
      </c>
      <c r="I136" s="279"/>
    </row>
    <row r="137" spans="1:28" s="4" customFormat="1">
      <c r="F137" s="185"/>
      <c r="G137" s="185"/>
      <c r="H137" s="185"/>
    </row>
    <row r="138" spans="1:28" s="4" customFormat="1">
      <c r="F138" s="185"/>
      <c r="G138" s="185"/>
      <c r="H138" s="185"/>
    </row>
    <row r="139" spans="1:28" s="4" customFormat="1">
      <c r="A139" s="16" t="s">
        <v>126</v>
      </c>
      <c r="B139" s="189"/>
      <c r="C139" s="135">
        <f>L13</f>
        <v>82.454545454545439</v>
      </c>
      <c r="D139" s="135">
        <f>M13</f>
        <v>81.239130434782567</v>
      </c>
      <c r="E139" s="135">
        <f>N13</f>
        <v>80.038461538461533</v>
      </c>
    </row>
    <row r="140" spans="1:28" s="4" customFormat="1" ht="12.75" customHeight="1">
      <c r="B140" s="252" t="s">
        <v>107</v>
      </c>
      <c r="C140" s="252"/>
      <c r="D140" s="253" t="s">
        <v>108</v>
      </c>
      <c r="E140" s="254"/>
      <c r="F140" s="254"/>
      <c r="G140" s="254"/>
      <c r="H140" s="254"/>
      <c r="I140" s="254"/>
      <c r="J140" s="254"/>
      <c r="K140" s="254"/>
      <c r="L140" s="254"/>
      <c r="M140" s="254"/>
      <c r="N140" s="254"/>
      <c r="O140" s="255"/>
      <c r="P140" s="256"/>
    </row>
    <row r="141" spans="1:28" s="4" customFormat="1" ht="36" customHeight="1">
      <c r="B141" s="252"/>
      <c r="C141" s="252"/>
      <c r="D141" s="253" t="s">
        <v>169</v>
      </c>
      <c r="E141" s="254"/>
      <c r="F141" s="254"/>
      <c r="G141" s="254"/>
      <c r="H141" s="254"/>
      <c r="I141" s="254"/>
      <c r="J141" s="254" t="s">
        <v>123</v>
      </c>
      <c r="K141" s="254"/>
      <c r="L141" s="254"/>
      <c r="M141" s="254"/>
      <c r="N141" s="254"/>
      <c r="O141" s="255"/>
      <c r="P141" s="256"/>
    </row>
    <row r="142" spans="1:28" s="4" customFormat="1">
      <c r="B142" s="252"/>
      <c r="C142" s="252"/>
      <c r="D142" s="253" t="s">
        <v>162</v>
      </c>
      <c r="E142" s="254"/>
      <c r="F142" s="254"/>
      <c r="G142" s="254"/>
      <c r="H142" s="254"/>
      <c r="I142" s="254"/>
      <c r="J142" s="254" t="s">
        <v>162</v>
      </c>
      <c r="K142" s="254"/>
      <c r="L142" s="254"/>
      <c r="M142" s="254"/>
      <c r="N142" s="254"/>
      <c r="O142" s="255"/>
      <c r="P142" s="256"/>
    </row>
    <row r="143" spans="1:28" s="4" customFormat="1">
      <c r="B143" s="252"/>
      <c r="C143" s="252"/>
      <c r="D143" s="257" t="s">
        <v>163</v>
      </c>
      <c r="E143" s="258" t="s">
        <v>164</v>
      </c>
      <c r="F143" s="258" t="s">
        <v>165</v>
      </c>
      <c r="G143" s="258" t="s">
        <v>166</v>
      </c>
      <c r="H143" s="258" t="s">
        <v>167</v>
      </c>
      <c r="I143" s="258" t="s">
        <v>168</v>
      </c>
      <c r="J143" s="258" t="s">
        <v>163</v>
      </c>
      <c r="K143" s="258" t="s">
        <v>164</v>
      </c>
      <c r="L143" s="258" t="s">
        <v>165</v>
      </c>
      <c r="M143" s="258" t="s">
        <v>166</v>
      </c>
      <c r="N143" s="258" t="s">
        <v>167</v>
      </c>
      <c r="O143" s="259" t="s">
        <v>168</v>
      </c>
      <c r="P143" s="256"/>
    </row>
    <row r="144" spans="1:28" s="4" customFormat="1" ht="24">
      <c r="B144" s="260"/>
      <c r="C144" s="260"/>
      <c r="D144" s="261" t="s">
        <v>156</v>
      </c>
      <c r="E144" s="262" t="s">
        <v>156</v>
      </c>
      <c r="F144" s="262" t="s">
        <v>156</v>
      </c>
      <c r="G144" s="262" t="s">
        <v>156</v>
      </c>
      <c r="H144" s="262" t="s">
        <v>156</v>
      </c>
      <c r="I144" s="262" t="s">
        <v>156</v>
      </c>
      <c r="J144" s="262" t="s">
        <v>156</v>
      </c>
      <c r="K144" s="262" t="s">
        <v>156</v>
      </c>
      <c r="L144" s="262" t="s">
        <v>156</v>
      </c>
      <c r="M144" s="262" t="s">
        <v>156</v>
      </c>
      <c r="N144" s="262" t="s">
        <v>156</v>
      </c>
      <c r="O144" s="263" t="s">
        <v>156</v>
      </c>
      <c r="P144" s="256"/>
      <c r="Q144" s="208"/>
    </row>
    <row r="145" spans="2:17" s="4" customFormat="1">
      <c r="B145" s="264" t="s">
        <v>138</v>
      </c>
      <c r="C145" s="265" t="s">
        <v>132</v>
      </c>
      <c r="D145" s="266">
        <v>693</v>
      </c>
      <c r="E145" s="267">
        <v>600</v>
      </c>
      <c r="F145" s="267">
        <v>705</v>
      </c>
      <c r="G145" s="267">
        <v>661</v>
      </c>
      <c r="H145" s="267">
        <v>662</v>
      </c>
      <c r="I145" s="267">
        <v>708</v>
      </c>
      <c r="J145" s="267">
        <v>997</v>
      </c>
      <c r="K145" s="267">
        <v>1008</v>
      </c>
      <c r="L145" s="267">
        <v>1001</v>
      </c>
      <c r="M145" s="267">
        <v>1045</v>
      </c>
      <c r="N145" s="267">
        <v>1054</v>
      </c>
      <c r="O145" s="268">
        <v>1145</v>
      </c>
      <c r="P145" s="256"/>
      <c r="Q145" s="236">
        <f>SUM(D145:O145)</f>
        <v>10279</v>
      </c>
    </row>
    <row r="146" spans="2:17" s="4" customFormat="1">
      <c r="B146" s="269"/>
      <c r="C146" s="270" t="s">
        <v>133</v>
      </c>
      <c r="D146" s="271">
        <v>49</v>
      </c>
      <c r="E146" s="272">
        <v>40</v>
      </c>
      <c r="F146" s="272">
        <v>43</v>
      </c>
      <c r="G146" s="272">
        <v>44</v>
      </c>
      <c r="H146" s="272">
        <v>40</v>
      </c>
      <c r="I146" s="272">
        <v>48</v>
      </c>
      <c r="J146" s="272">
        <v>99</v>
      </c>
      <c r="K146" s="272">
        <v>119</v>
      </c>
      <c r="L146" s="272">
        <v>101</v>
      </c>
      <c r="M146" s="272">
        <v>81</v>
      </c>
      <c r="N146" s="272">
        <v>103</v>
      </c>
      <c r="O146" s="273">
        <v>127</v>
      </c>
      <c r="P146" s="256"/>
      <c r="Q146" s="236">
        <f>SUM(D146:O146)</f>
        <v>894</v>
      </c>
    </row>
    <row r="147" spans="2:17" s="4" customFormat="1">
      <c r="B147" s="274"/>
      <c r="C147" s="275" t="s">
        <v>139</v>
      </c>
      <c r="D147" s="276">
        <v>0</v>
      </c>
      <c r="E147" s="277">
        <v>0</v>
      </c>
      <c r="F147" s="277">
        <v>0</v>
      </c>
      <c r="G147" s="277">
        <v>0</v>
      </c>
      <c r="H147" s="277">
        <v>1</v>
      </c>
      <c r="I147" s="277">
        <v>0</v>
      </c>
      <c r="J147" s="277">
        <v>0</v>
      </c>
      <c r="K147" s="277">
        <v>0</v>
      </c>
      <c r="L147" s="277">
        <v>1</v>
      </c>
      <c r="M147" s="277">
        <v>0</v>
      </c>
      <c r="N147" s="277">
        <v>0</v>
      </c>
      <c r="O147" s="278">
        <v>0</v>
      </c>
      <c r="P147" s="277"/>
      <c r="Q147" s="236">
        <f>SUM(D147:O147)</f>
        <v>2</v>
      </c>
    </row>
    <row r="148" spans="2:17" s="4" customFormat="1">
      <c r="D148" s="144" t="s">
        <v>110</v>
      </c>
      <c r="E148" s="144" t="s">
        <v>111</v>
      </c>
      <c r="F148" s="144" t="s">
        <v>112</v>
      </c>
      <c r="G148" s="144" t="s">
        <v>113</v>
      </c>
      <c r="H148" s="144" t="s">
        <v>114</v>
      </c>
      <c r="I148" s="145" t="s">
        <v>115</v>
      </c>
      <c r="J148" s="144" t="s">
        <v>110</v>
      </c>
      <c r="K148" s="144" t="s">
        <v>111</v>
      </c>
      <c r="L148" s="144" t="s">
        <v>112</v>
      </c>
      <c r="M148" s="144" t="s">
        <v>113</v>
      </c>
      <c r="N148" s="144" t="s">
        <v>114</v>
      </c>
      <c r="O148" s="145" t="s">
        <v>115</v>
      </c>
      <c r="Q148" s="239">
        <f>SUM(Q145:Q147)</f>
        <v>11175</v>
      </c>
    </row>
    <row r="149" spans="2:17" s="4" customFormat="1">
      <c r="C149" s="174" t="s">
        <v>132</v>
      </c>
      <c r="D149" s="149">
        <f>SUM(D145,J145)</f>
        <v>1690</v>
      </c>
      <c r="E149" s="149">
        <f t="shared" ref="D149:I151" si="41">SUM(E145,K145)</f>
        <v>1608</v>
      </c>
      <c r="F149" s="149">
        <f t="shared" si="41"/>
        <v>1706</v>
      </c>
      <c r="G149" s="149">
        <f t="shared" si="41"/>
        <v>1706</v>
      </c>
      <c r="H149" s="149">
        <f t="shared" si="41"/>
        <v>1716</v>
      </c>
      <c r="I149" s="149">
        <f t="shared" si="41"/>
        <v>1853</v>
      </c>
      <c r="J149" s="149">
        <f>J145</f>
        <v>997</v>
      </c>
      <c r="K149" s="149">
        <f t="shared" ref="J149:O151" si="42">K145</f>
        <v>1008</v>
      </c>
      <c r="L149" s="149">
        <f t="shared" si="42"/>
        <v>1001</v>
      </c>
      <c r="M149" s="149">
        <f t="shared" si="42"/>
        <v>1045</v>
      </c>
      <c r="N149" s="149">
        <f t="shared" si="42"/>
        <v>1054</v>
      </c>
      <c r="O149" s="149">
        <f t="shared" si="42"/>
        <v>1145</v>
      </c>
    </row>
    <row r="150" spans="2:17" s="4" customFormat="1">
      <c r="C150" s="175" t="s">
        <v>133</v>
      </c>
      <c r="D150" s="149">
        <f>SUM(D146,J146)</f>
        <v>148</v>
      </c>
      <c r="E150" s="149">
        <f t="shared" si="41"/>
        <v>159</v>
      </c>
      <c r="F150" s="149">
        <f t="shared" si="41"/>
        <v>144</v>
      </c>
      <c r="G150" s="149">
        <f t="shared" si="41"/>
        <v>125</v>
      </c>
      <c r="H150" s="149">
        <f t="shared" si="41"/>
        <v>143</v>
      </c>
      <c r="I150" s="149">
        <f t="shared" si="41"/>
        <v>175</v>
      </c>
      <c r="J150" s="149">
        <f t="shared" si="42"/>
        <v>99</v>
      </c>
      <c r="K150" s="149">
        <f t="shared" si="42"/>
        <v>119</v>
      </c>
      <c r="L150" s="149">
        <f t="shared" si="42"/>
        <v>101</v>
      </c>
      <c r="M150" s="149">
        <f t="shared" si="42"/>
        <v>81</v>
      </c>
      <c r="N150" s="149">
        <f t="shared" si="42"/>
        <v>103</v>
      </c>
      <c r="O150" s="149">
        <f t="shared" si="42"/>
        <v>127</v>
      </c>
    </row>
    <row r="151" spans="2:17" s="4" customFormat="1">
      <c r="C151" s="176" t="s">
        <v>139</v>
      </c>
      <c r="D151" s="149">
        <f t="shared" si="41"/>
        <v>0</v>
      </c>
      <c r="E151" s="149">
        <f t="shared" si="41"/>
        <v>0</v>
      </c>
      <c r="F151" s="149">
        <f t="shared" si="41"/>
        <v>1</v>
      </c>
      <c r="G151" s="149">
        <f t="shared" si="41"/>
        <v>0</v>
      </c>
      <c r="H151" s="149">
        <f t="shared" si="41"/>
        <v>1</v>
      </c>
      <c r="I151" s="149">
        <f t="shared" si="41"/>
        <v>0</v>
      </c>
      <c r="J151" s="149">
        <f t="shared" si="42"/>
        <v>0</v>
      </c>
      <c r="K151" s="149">
        <f t="shared" si="42"/>
        <v>0</v>
      </c>
      <c r="L151" s="149">
        <f t="shared" si="42"/>
        <v>1</v>
      </c>
      <c r="M151" s="149">
        <f t="shared" si="42"/>
        <v>0</v>
      </c>
      <c r="N151" s="149">
        <f t="shared" si="42"/>
        <v>0</v>
      </c>
      <c r="O151" s="149">
        <f t="shared" si="42"/>
        <v>0</v>
      </c>
    </row>
    <row r="152" spans="2:17" s="4" customFormat="1">
      <c r="D152" s="149">
        <f>SUM(D149:D151)</f>
        <v>1838</v>
      </c>
      <c r="E152" s="149">
        <f t="shared" ref="E152:O152" si="43">SUM(E149:E151)</f>
        <v>1767</v>
      </c>
      <c r="F152" s="149">
        <f>SUM(F149:F151)</f>
        <v>1851</v>
      </c>
      <c r="G152" s="149">
        <f t="shared" si="43"/>
        <v>1831</v>
      </c>
      <c r="H152" s="149">
        <f t="shared" si="43"/>
        <v>1860</v>
      </c>
      <c r="I152" s="149">
        <f t="shared" si="43"/>
        <v>2028</v>
      </c>
      <c r="J152" s="149">
        <f t="shared" si="43"/>
        <v>1096</v>
      </c>
      <c r="K152" s="149">
        <f t="shared" si="43"/>
        <v>1127</v>
      </c>
      <c r="L152" s="149">
        <f t="shared" si="43"/>
        <v>1103</v>
      </c>
      <c r="M152" s="149">
        <f t="shared" si="43"/>
        <v>1126</v>
      </c>
      <c r="N152" s="149">
        <f t="shared" si="43"/>
        <v>1157</v>
      </c>
      <c r="O152" s="149">
        <f t="shared" si="43"/>
        <v>1272</v>
      </c>
    </row>
    <row r="153" spans="2:17" s="4" customFormat="1">
      <c r="D153" s="107">
        <f>D149/D152*100</f>
        <v>91.947769314472254</v>
      </c>
      <c r="E153" s="107">
        <f t="shared" ref="E153:O153" si="44">E149/E152*100</f>
        <v>91.00169779286928</v>
      </c>
      <c r="F153" s="211">
        <f>F149/F152*100</f>
        <v>92.166396542409515</v>
      </c>
      <c r="G153" s="107">
        <f t="shared" si="44"/>
        <v>93.17312943746586</v>
      </c>
      <c r="H153" s="107">
        <f t="shared" si="44"/>
        <v>92.258064516129039</v>
      </c>
      <c r="I153" s="107">
        <f t="shared" si="44"/>
        <v>91.370808678500978</v>
      </c>
      <c r="J153" s="107">
        <f t="shared" si="44"/>
        <v>90.967153284671525</v>
      </c>
      <c r="K153" s="107">
        <f t="shared" si="44"/>
        <v>89.440993788819881</v>
      </c>
      <c r="L153" s="211">
        <f t="shared" si="44"/>
        <v>90.75249320036265</v>
      </c>
      <c r="M153" s="107">
        <f t="shared" si="44"/>
        <v>92.806394316163406</v>
      </c>
      <c r="N153" s="107">
        <f t="shared" si="44"/>
        <v>91.097666378565251</v>
      </c>
      <c r="O153" s="107">
        <f t="shared" si="44"/>
        <v>90.015723270440247</v>
      </c>
    </row>
    <row r="154" spans="2:17" s="4" customFormat="1">
      <c r="C154" s="16" t="s">
        <v>126</v>
      </c>
      <c r="D154" s="107">
        <f>L14</f>
        <v>52.272727272727273</v>
      </c>
      <c r="E154" s="107">
        <f>M14</f>
        <v>71.739130434782609</v>
      </c>
      <c r="F154" s="211">
        <f>N14</f>
        <v>59.615384615384613</v>
      </c>
      <c r="J154" s="107">
        <f>Z14</f>
        <v>71.428571428571431</v>
      </c>
      <c r="K154" s="107">
        <f>AA14</f>
        <v>94.117647058823536</v>
      </c>
      <c r="L154" s="211">
        <f>AB14</f>
        <v>71.428571428571431</v>
      </c>
    </row>
    <row r="155" spans="2:17" s="4" customFormat="1"/>
    <row r="156" spans="2:17" s="4" customFormat="1" ht="24">
      <c r="B156" s="252" t="s">
        <v>107</v>
      </c>
      <c r="C156" s="253" t="s">
        <v>108</v>
      </c>
      <c r="D156" s="254"/>
      <c r="E156" s="254"/>
      <c r="F156" s="254"/>
      <c r="G156" s="254"/>
      <c r="H156" s="254"/>
      <c r="I156" s="254"/>
      <c r="J156" s="254"/>
      <c r="K156" s="254"/>
      <c r="L156" s="254"/>
      <c r="M156" s="254"/>
      <c r="N156" s="255"/>
      <c r="O156" s="256"/>
    </row>
    <row r="157" spans="2:17" s="4" customFormat="1" ht="24">
      <c r="B157" s="252"/>
      <c r="C157" s="253" t="s">
        <v>169</v>
      </c>
      <c r="D157" s="254"/>
      <c r="E157" s="254"/>
      <c r="F157" s="254"/>
      <c r="G157" s="254"/>
      <c r="H157" s="254"/>
      <c r="I157" s="254" t="s">
        <v>123</v>
      </c>
      <c r="J157" s="254"/>
      <c r="K157" s="254"/>
      <c r="L157" s="254"/>
      <c r="M157" s="254"/>
      <c r="N157" s="255"/>
      <c r="O157" s="256"/>
    </row>
    <row r="158" spans="2:17" s="4" customFormat="1">
      <c r="B158" s="252"/>
      <c r="C158" s="253" t="s">
        <v>162</v>
      </c>
      <c r="D158" s="254"/>
      <c r="E158" s="254"/>
      <c r="F158" s="254"/>
      <c r="G158" s="254"/>
      <c r="H158" s="254"/>
      <c r="I158" s="254" t="s">
        <v>162</v>
      </c>
      <c r="J158" s="254"/>
      <c r="K158" s="254"/>
      <c r="L158" s="254"/>
      <c r="M158" s="254"/>
      <c r="N158" s="255"/>
      <c r="O158" s="256"/>
    </row>
    <row r="159" spans="2:17" s="4" customFormat="1">
      <c r="B159" s="252"/>
      <c r="C159" s="257" t="s">
        <v>163</v>
      </c>
      <c r="D159" s="258" t="s">
        <v>164</v>
      </c>
      <c r="E159" s="258" t="s">
        <v>165</v>
      </c>
      <c r="F159" s="258" t="s">
        <v>166</v>
      </c>
      <c r="G159" s="258" t="s">
        <v>167</v>
      </c>
      <c r="H159" s="258" t="s">
        <v>168</v>
      </c>
      <c r="I159" s="258" t="s">
        <v>163</v>
      </c>
      <c r="J159" s="258" t="s">
        <v>164</v>
      </c>
      <c r="K159" s="258" t="s">
        <v>165</v>
      </c>
      <c r="L159" s="258" t="s">
        <v>166</v>
      </c>
      <c r="M159" s="258" t="s">
        <v>167</v>
      </c>
      <c r="N159" s="259" t="s">
        <v>168</v>
      </c>
      <c r="O159" s="256"/>
    </row>
    <row r="160" spans="2:17" s="4" customFormat="1">
      <c r="B160" s="260"/>
      <c r="C160" s="261" t="s">
        <v>170</v>
      </c>
      <c r="D160" s="262" t="s">
        <v>170</v>
      </c>
      <c r="E160" s="262" t="s">
        <v>170</v>
      </c>
      <c r="F160" s="262" t="s">
        <v>170</v>
      </c>
      <c r="G160" s="262" t="s">
        <v>170</v>
      </c>
      <c r="H160" s="262" t="s">
        <v>170</v>
      </c>
      <c r="I160" s="262" t="s">
        <v>170</v>
      </c>
      <c r="J160" s="262" t="s">
        <v>170</v>
      </c>
      <c r="K160" s="262" t="s">
        <v>170</v>
      </c>
      <c r="L160" s="262" t="s">
        <v>170</v>
      </c>
      <c r="M160" s="262" t="s">
        <v>170</v>
      </c>
      <c r="N160" s="263" t="s">
        <v>170</v>
      </c>
      <c r="O160" s="256"/>
    </row>
    <row r="161" spans="2:25" s="4" customFormat="1">
      <c r="B161" s="280" t="s">
        <v>140</v>
      </c>
      <c r="C161" s="281">
        <v>10.047169811320757</v>
      </c>
      <c r="D161" s="282">
        <v>9.8125000000000124</v>
      </c>
      <c r="E161" s="282">
        <v>10.278074866310144</v>
      </c>
      <c r="F161" s="282">
        <v>9.9574468085106265</v>
      </c>
      <c r="G161" s="282">
        <v>9.4921763869132185</v>
      </c>
      <c r="H161" s="282">
        <v>9.7420634920634956</v>
      </c>
      <c r="I161" s="282">
        <v>9.2317518248175023</v>
      </c>
      <c r="J161" s="282">
        <v>9.7142857142857171</v>
      </c>
      <c r="K161" s="282">
        <v>9.5475974614687331</v>
      </c>
      <c r="L161" s="282">
        <v>9.962699822380106</v>
      </c>
      <c r="M161" s="282">
        <v>9.1598962834917828</v>
      </c>
      <c r="N161" s="283">
        <v>9.4520440251572246</v>
      </c>
      <c r="O161" s="256"/>
    </row>
    <row r="162" spans="2:25" s="4" customFormat="1">
      <c r="B162" s="189"/>
      <c r="C162" s="189"/>
      <c r="D162"/>
      <c r="E162"/>
      <c r="F162"/>
      <c r="G162"/>
      <c r="H162"/>
      <c r="I162"/>
      <c r="J162"/>
      <c r="K162"/>
      <c r="L162"/>
      <c r="M162"/>
      <c r="N162"/>
      <c r="O162" s="189"/>
    </row>
    <row r="163" spans="2:25" s="4" customFormat="1">
      <c r="B163" s="189"/>
      <c r="C163" s="189"/>
      <c r="D163"/>
      <c r="E163"/>
      <c r="F163"/>
      <c r="G163"/>
      <c r="H163"/>
      <c r="I163"/>
      <c r="J163"/>
      <c r="K163"/>
      <c r="L163"/>
      <c r="M163"/>
      <c r="N163"/>
      <c r="O163" s="189"/>
    </row>
    <row r="164" spans="2:25" s="4" customFormat="1" ht="15">
      <c r="B164" s="16" t="s">
        <v>126</v>
      </c>
      <c r="D164" s="246"/>
      <c r="E164" s="246"/>
      <c r="F164" s="246"/>
      <c r="G164" s="246"/>
      <c r="H164" s="246"/>
      <c r="I164" s="135">
        <f>Z15</f>
        <v>28.285714285714288</v>
      </c>
      <c r="J164" s="135">
        <f>AA15</f>
        <v>48.352941176470587</v>
      </c>
      <c r="K164" s="135">
        <f>AB15</f>
        <v>46.619047619047613</v>
      </c>
      <c r="L164" s="246"/>
      <c r="M164" s="246"/>
      <c r="N164" s="246"/>
      <c r="O164" s="189"/>
    </row>
    <row r="165" spans="2:25" s="4" customFormat="1">
      <c r="B165" s="252" t="s">
        <v>107</v>
      </c>
      <c r="C165" s="253" t="s">
        <v>162</v>
      </c>
      <c r="D165" s="254"/>
      <c r="E165" s="254"/>
      <c r="F165" s="254"/>
      <c r="G165" s="254"/>
      <c r="H165" s="255"/>
      <c r="I165" s="279"/>
      <c r="J165"/>
      <c r="K165"/>
      <c r="L165"/>
      <c r="M165"/>
      <c r="N165"/>
      <c r="O165" s="189"/>
    </row>
    <row r="166" spans="2:25" s="4" customFormat="1">
      <c r="B166" s="252"/>
      <c r="C166" s="257" t="s">
        <v>163</v>
      </c>
      <c r="D166" s="258" t="s">
        <v>164</v>
      </c>
      <c r="E166" s="258" t="s">
        <v>165</v>
      </c>
      <c r="F166" s="258" t="s">
        <v>166</v>
      </c>
      <c r="G166" s="258" t="s">
        <v>167</v>
      </c>
      <c r="H166" s="259" t="s">
        <v>168</v>
      </c>
      <c r="I166" s="279"/>
    </row>
    <row r="167" spans="2:25" s="4" customFormat="1">
      <c r="B167" s="260"/>
      <c r="C167" s="261" t="s">
        <v>170</v>
      </c>
      <c r="D167" s="262" t="s">
        <v>170</v>
      </c>
      <c r="E167" s="262" t="s">
        <v>170</v>
      </c>
      <c r="F167" s="262" t="s">
        <v>170</v>
      </c>
      <c r="G167" s="262" t="s">
        <v>170</v>
      </c>
      <c r="H167" s="263" t="s">
        <v>170</v>
      </c>
      <c r="I167" s="279"/>
    </row>
    <row r="168" spans="2:25" s="4" customFormat="1">
      <c r="B168" s="280" t="s">
        <v>140</v>
      </c>
      <c r="C168" s="281">
        <v>9.5609357997823814</v>
      </c>
      <c r="D168" s="282">
        <v>9.7498585172608863</v>
      </c>
      <c r="E168" s="282">
        <v>9.8427876823338849</v>
      </c>
      <c r="F168" s="282">
        <v>9.9606772255598006</v>
      </c>
      <c r="G168" s="282">
        <v>9.2854838709677381</v>
      </c>
      <c r="H168" s="283">
        <v>9.5601577909270166</v>
      </c>
      <c r="I168" s="279"/>
    </row>
    <row r="169" spans="2:25" s="4" customFormat="1">
      <c r="B169" s="249"/>
      <c r="C169" s="250"/>
      <c r="D169" s="250"/>
      <c r="E169" s="250"/>
      <c r="F169" s="250"/>
      <c r="G169" s="250"/>
      <c r="H169" s="250"/>
      <c r="I169" s="234"/>
    </row>
    <row r="170" spans="2:25" s="4" customFormat="1"/>
    <row r="171" spans="2:25" s="4" customFormat="1">
      <c r="B171" s="16" t="s">
        <v>126</v>
      </c>
      <c r="C171" s="107">
        <f>L15</f>
        <v>22.90909090909091</v>
      </c>
      <c r="D171" s="107">
        <f>M15</f>
        <v>31.804347826086953</v>
      </c>
      <c r="E171" s="107">
        <f>N15</f>
        <v>35.730769230769219</v>
      </c>
      <c r="I171" s="107">
        <f>Z15</f>
        <v>28.285714285714288</v>
      </c>
      <c r="J171" s="107">
        <f>AA15</f>
        <v>48.352941176470587</v>
      </c>
      <c r="K171" s="107">
        <f>AB15</f>
        <v>46.619047619047613</v>
      </c>
    </row>
    <row r="172" spans="2:25" s="4" customFormat="1"/>
    <row r="173" spans="2:25" s="4" customFormat="1" ht="12.75" customHeight="1">
      <c r="B173" s="252" t="s">
        <v>107</v>
      </c>
      <c r="C173" s="253"/>
      <c r="D173" s="254" t="s">
        <v>108</v>
      </c>
      <c r="E173" s="254"/>
      <c r="F173" s="254"/>
      <c r="G173" s="254"/>
      <c r="H173" s="254"/>
      <c r="I173" s="254"/>
      <c r="J173" s="254"/>
      <c r="K173" s="254"/>
      <c r="L173" s="254"/>
      <c r="M173" s="254"/>
      <c r="N173" s="255"/>
      <c r="O173" s="252"/>
      <c r="P173" s="256"/>
      <c r="Q173" s="233"/>
      <c r="T173" s="292" t="s">
        <v>107</v>
      </c>
      <c r="U173" s="292"/>
      <c r="V173" s="309" t="s">
        <v>108</v>
      </c>
      <c r="W173" s="310"/>
      <c r="X173" s="310"/>
      <c r="Y173" s="311"/>
    </row>
    <row r="174" spans="2:25" s="4" customFormat="1" ht="12.75" customHeight="1">
      <c r="B174" s="252"/>
      <c r="C174" s="253"/>
      <c r="D174" s="254" t="s">
        <v>169</v>
      </c>
      <c r="E174" s="254"/>
      <c r="F174" s="254"/>
      <c r="G174" s="254"/>
      <c r="H174" s="254"/>
      <c r="I174" s="254"/>
      <c r="J174" s="254" t="s">
        <v>123</v>
      </c>
      <c r="K174" s="254"/>
      <c r="L174" s="254"/>
      <c r="M174" s="254"/>
      <c r="N174" s="255"/>
      <c r="O174" s="252"/>
      <c r="P174" s="256"/>
      <c r="Q174" s="233"/>
      <c r="T174" s="292"/>
      <c r="U174" s="292"/>
      <c r="V174" s="309" t="s">
        <v>169</v>
      </c>
      <c r="W174" s="310"/>
      <c r="X174" s="310" t="s">
        <v>123</v>
      </c>
      <c r="Y174" s="311"/>
    </row>
    <row r="175" spans="2:25" s="4" customFormat="1" ht="12.75" customHeight="1">
      <c r="B175" s="252"/>
      <c r="C175" s="253"/>
      <c r="D175" s="254" t="s">
        <v>162</v>
      </c>
      <c r="E175" s="254"/>
      <c r="F175" s="254"/>
      <c r="G175" s="254"/>
      <c r="H175" s="254"/>
      <c r="I175" s="254"/>
      <c r="J175" s="254" t="s">
        <v>162</v>
      </c>
      <c r="K175" s="254"/>
      <c r="L175" s="254"/>
      <c r="M175" s="254"/>
      <c r="N175" s="255"/>
      <c r="O175" s="252"/>
      <c r="P175" s="256"/>
      <c r="Q175" s="233"/>
      <c r="T175" s="292"/>
      <c r="U175" s="292"/>
      <c r="V175" s="309" t="s">
        <v>196</v>
      </c>
      <c r="W175" s="310"/>
      <c r="X175" s="310" t="s">
        <v>196</v>
      </c>
      <c r="Y175" s="311"/>
    </row>
    <row r="176" spans="2:25" s="4" customFormat="1" ht="24">
      <c r="B176" s="252"/>
      <c r="C176" s="252"/>
      <c r="D176" s="257" t="s">
        <v>163</v>
      </c>
      <c r="E176" s="258" t="s">
        <v>164</v>
      </c>
      <c r="F176" s="258" t="s">
        <v>165</v>
      </c>
      <c r="G176" s="258" t="s">
        <v>166</v>
      </c>
      <c r="H176" s="258" t="s">
        <v>167</v>
      </c>
      <c r="I176" s="258" t="s">
        <v>168</v>
      </c>
      <c r="J176" s="258" t="s">
        <v>163</v>
      </c>
      <c r="K176" s="258" t="s">
        <v>164</v>
      </c>
      <c r="L176" s="258" t="s">
        <v>165</v>
      </c>
      <c r="M176" s="258" t="s">
        <v>166</v>
      </c>
      <c r="N176" s="258" t="s">
        <v>167</v>
      </c>
      <c r="O176" s="259" t="s">
        <v>168</v>
      </c>
      <c r="P176" s="256"/>
      <c r="Q176" s="233"/>
      <c r="T176" s="292"/>
      <c r="U176" s="292"/>
      <c r="V176" s="309" t="s">
        <v>197</v>
      </c>
      <c r="W176" s="310" t="s">
        <v>198</v>
      </c>
      <c r="X176" s="310" t="s">
        <v>197</v>
      </c>
      <c r="Y176" s="311" t="s">
        <v>198</v>
      </c>
    </row>
    <row r="177" spans="1:25" s="4" customFormat="1" ht="24">
      <c r="B177" s="260"/>
      <c r="C177" s="260"/>
      <c r="D177" s="261" t="s">
        <v>156</v>
      </c>
      <c r="E177" s="262" t="s">
        <v>156</v>
      </c>
      <c r="F177" s="262" t="s">
        <v>156</v>
      </c>
      <c r="G177" s="262" t="s">
        <v>156</v>
      </c>
      <c r="H177" s="262" t="s">
        <v>156</v>
      </c>
      <c r="I177" s="262" t="s">
        <v>156</v>
      </c>
      <c r="J177" s="262" t="s">
        <v>156</v>
      </c>
      <c r="K177" s="262" t="s">
        <v>156</v>
      </c>
      <c r="L177" s="262" t="s">
        <v>156</v>
      </c>
      <c r="M177" s="262" t="s">
        <v>156</v>
      </c>
      <c r="N177" s="262" t="s">
        <v>156</v>
      </c>
      <c r="O177" s="263" t="s">
        <v>156</v>
      </c>
      <c r="P177" s="256"/>
      <c r="Q177" s="233"/>
      <c r="T177" s="293"/>
      <c r="U177" s="293"/>
      <c r="V177" s="312" t="s">
        <v>156</v>
      </c>
      <c r="W177" s="313" t="s">
        <v>156</v>
      </c>
      <c r="X177" s="313" t="s">
        <v>156</v>
      </c>
      <c r="Y177" s="314" t="s">
        <v>156</v>
      </c>
    </row>
    <row r="178" spans="1:25" s="4" customFormat="1" ht="36">
      <c r="B178" s="264" t="s">
        <v>177</v>
      </c>
      <c r="C178" s="265" t="s">
        <v>121</v>
      </c>
      <c r="D178" s="266">
        <v>572</v>
      </c>
      <c r="E178" s="267">
        <v>523</v>
      </c>
      <c r="F178" s="267">
        <v>609</v>
      </c>
      <c r="G178" s="267">
        <v>555</v>
      </c>
      <c r="H178" s="267">
        <v>564</v>
      </c>
      <c r="I178" s="267">
        <v>618</v>
      </c>
      <c r="J178" s="267">
        <v>1024</v>
      </c>
      <c r="K178" s="267">
        <v>1072</v>
      </c>
      <c r="L178" s="267">
        <v>1034</v>
      </c>
      <c r="M178" s="267">
        <v>1057</v>
      </c>
      <c r="N178" s="267">
        <v>1084</v>
      </c>
      <c r="O178" s="268">
        <v>1209</v>
      </c>
      <c r="P178" s="256"/>
      <c r="Q178" s="236">
        <f>SUM(D178:O178)</f>
        <v>9921</v>
      </c>
      <c r="T178" s="294" t="s">
        <v>177</v>
      </c>
      <c r="U178" s="315" t="s">
        <v>121</v>
      </c>
      <c r="V178" s="295">
        <v>1704</v>
      </c>
      <c r="W178" s="296">
        <v>1737</v>
      </c>
      <c r="X178" s="296">
        <v>3130</v>
      </c>
      <c r="Y178" s="297">
        <v>3350</v>
      </c>
    </row>
    <row r="179" spans="1:25" s="4" customFormat="1">
      <c r="B179" s="274"/>
      <c r="C179" s="275" t="s">
        <v>122</v>
      </c>
      <c r="D179" s="276">
        <v>170</v>
      </c>
      <c r="E179" s="277">
        <v>117</v>
      </c>
      <c r="F179" s="277">
        <v>139</v>
      </c>
      <c r="G179" s="277">
        <v>150</v>
      </c>
      <c r="H179" s="277">
        <v>139</v>
      </c>
      <c r="I179" s="277">
        <v>138</v>
      </c>
      <c r="J179" s="277">
        <v>72</v>
      </c>
      <c r="K179" s="277">
        <v>55</v>
      </c>
      <c r="L179" s="277">
        <v>69</v>
      </c>
      <c r="M179" s="277">
        <v>69</v>
      </c>
      <c r="N179" s="277">
        <v>73</v>
      </c>
      <c r="O179" s="278">
        <v>63</v>
      </c>
      <c r="P179" s="256"/>
      <c r="Q179" s="236">
        <f>SUM(D179:O179)</f>
        <v>1254</v>
      </c>
      <c r="T179" s="302"/>
      <c r="U179" s="316" t="s">
        <v>122</v>
      </c>
      <c r="V179" s="303">
        <v>426</v>
      </c>
      <c r="W179" s="304">
        <v>427</v>
      </c>
      <c r="X179" s="304">
        <v>196</v>
      </c>
      <c r="Y179" s="305">
        <v>205</v>
      </c>
    </row>
    <row r="180" spans="1:25" s="4" customFormat="1">
      <c r="D180" s="144" t="s">
        <v>110</v>
      </c>
      <c r="E180" s="144" t="s">
        <v>111</v>
      </c>
      <c r="F180" s="144" t="s">
        <v>112</v>
      </c>
      <c r="G180" s="144" t="s">
        <v>113</v>
      </c>
      <c r="H180" s="144" t="s">
        <v>114</v>
      </c>
      <c r="I180" s="145" t="s">
        <v>115</v>
      </c>
      <c r="J180" s="144" t="s">
        <v>110</v>
      </c>
      <c r="K180" s="144" t="s">
        <v>111</v>
      </c>
      <c r="L180" s="144" t="s">
        <v>112</v>
      </c>
      <c r="M180" s="144" t="s">
        <v>113</v>
      </c>
      <c r="N180" s="144" t="s">
        <v>114</v>
      </c>
      <c r="O180" s="145" t="s">
        <v>115</v>
      </c>
      <c r="Q180" s="239">
        <f>SUM(Q178:Q179)</f>
        <v>11175</v>
      </c>
      <c r="T180"/>
      <c r="U180" s="306"/>
      <c r="V180" s="338">
        <f>SUM(V178:V179,X178:X179)</f>
        <v>5456</v>
      </c>
      <c r="W180" s="338">
        <f>SUM(W178:W179,Y178:Y179)</f>
        <v>5719</v>
      </c>
      <c r="X180" s="307">
        <f>SUM(X178:X179)</f>
        <v>3326</v>
      </c>
      <c r="Y180" s="307">
        <f>SUM(Y178:Y179)</f>
        <v>3555</v>
      </c>
    </row>
    <row r="181" spans="1:25" s="4" customFormat="1">
      <c r="C181" s="174">
        <v>40</v>
      </c>
      <c r="D181" s="149">
        <f t="shared" ref="D181:I181" si="45">SUM(D179,J179)</f>
        <v>242</v>
      </c>
      <c r="E181" s="149">
        <f t="shared" si="45"/>
        <v>172</v>
      </c>
      <c r="F181" s="149">
        <f t="shared" si="45"/>
        <v>208</v>
      </c>
      <c r="G181" s="149">
        <f t="shared" si="45"/>
        <v>219</v>
      </c>
      <c r="H181" s="149">
        <f t="shared" si="45"/>
        <v>212</v>
      </c>
      <c r="I181" s="149">
        <f t="shared" si="45"/>
        <v>201</v>
      </c>
      <c r="J181" s="149">
        <f t="shared" ref="J181:O181" si="46">J179</f>
        <v>72</v>
      </c>
      <c r="K181" s="149">
        <f t="shared" si="46"/>
        <v>55</v>
      </c>
      <c r="L181" s="149">
        <f t="shared" si="46"/>
        <v>69</v>
      </c>
      <c r="M181" s="149">
        <f t="shared" si="46"/>
        <v>69</v>
      </c>
      <c r="N181" s="149">
        <f t="shared" si="46"/>
        <v>73</v>
      </c>
      <c r="O181" s="149">
        <f t="shared" si="46"/>
        <v>63</v>
      </c>
      <c r="T181"/>
      <c r="U181" s="306"/>
      <c r="V181" s="337">
        <f>(SUM(V179,X179)/V180)*100</f>
        <v>11.400293255131965</v>
      </c>
      <c r="W181" s="337">
        <f>(SUM(W179,Y179)/W180)*100</f>
        <v>11.050883021507255</v>
      </c>
      <c r="X181" s="317">
        <f>X179/X180*100</f>
        <v>5.8929645219482865</v>
      </c>
      <c r="Y181" s="317">
        <f>Y179/Y180*100</f>
        <v>5.766526019690577</v>
      </c>
    </row>
    <row r="182" spans="1:25" s="4" customFormat="1">
      <c r="D182" s="149">
        <f t="shared" ref="D182:I182" si="47">SUM(D178:D179,J178:J179)</f>
        <v>1838</v>
      </c>
      <c r="E182" s="149">
        <f t="shared" si="47"/>
        <v>1767</v>
      </c>
      <c r="F182" s="149">
        <f t="shared" si="47"/>
        <v>1851</v>
      </c>
      <c r="G182" s="149">
        <f t="shared" si="47"/>
        <v>1831</v>
      </c>
      <c r="H182" s="149">
        <f t="shared" si="47"/>
        <v>1860</v>
      </c>
      <c r="I182" s="149">
        <f t="shared" si="47"/>
        <v>2028</v>
      </c>
      <c r="J182" s="149">
        <f t="shared" ref="J182:O182" si="48">SUM(J178:J179)</f>
        <v>1096</v>
      </c>
      <c r="K182" s="149">
        <f t="shared" si="48"/>
        <v>1127</v>
      </c>
      <c r="L182" s="149">
        <f t="shared" si="48"/>
        <v>1103</v>
      </c>
      <c r="M182" s="149">
        <f t="shared" si="48"/>
        <v>1126</v>
      </c>
      <c r="N182" s="149">
        <f t="shared" si="48"/>
        <v>1157</v>
      </c>
      <c r="O182" s="149">
        <f t="shared" si="48"/>
        <v>1272</v>
      </c>
    </row>
    <row r="183" spans="1:25" s="4" customFormat="1">
      <c r="D183" s="211">
        <f>D181/D182*100</f>
        <v>13.166485310119697</v>
      </c>
      <c r="E183" s="211">
        <f t="shared" ref="E183:O183" si="49">E181/E182*100</f>
        <v>9.7340124504810408</v>
      </c>
      <c r="F183" s="211">
        <f t="shared" si="49"/>
        <v>11.237169097784982</v>
      </c>
      <c r="G183" s="107">
        <f t="shared" si="49"/>
        <v>11.960677225559802</v>
      </c>
      <c r="H183" s="107">
        <f t="shared" si="49"/>
        <v>11.397849462365592</v>
      </c>
      <c r="I183" s="107">
        <f t="shared" si="49"/>
        <v>9.9112426035502956</v>
      </c>
      <c r="J183" s="211">
        <f t="shared" si="49"/>
        <v>6.5693430656934311</v>
      </c>
      <c r="K183" s="211">
        <f t="shared" si="49"/>
        <v>4.8802129547471162</v>
      </c>
      <c r="L183" s="107">
        <f t="shared" si="49"/>
        <v>6.2556663644605619</v>
      </c>
      <c r="M183" s="107">
        <f t="shared" si="49"/>
        <v>6.1278863232682053</v>
      </c>
      <c r="N183" s="107">
        <f t="shared" si="49"/>
        <v>6.3094209161624892</v>
      </c>
      <c r="O183" s="107">
        <f t="shared" si="49"/>
        <v>4.9528301886792452</v>
      </c>
    </row>
    <row r="184" spans="1:25" s="4" customFormat="1">
      <c r="A184" s="16" t="s">
        <v>126</v>
      </c>
      <c r="D184" s="211">
        <f>L16</f>
        <v>45.454545454545453</v>
      </c>
      <c r="E184" s="211">
        <f>M16</f>
        <v>36.956521739130437</v>
      </c>
      <c r="F184" s="211">
        <f>N16</f>
        <v>38.46153846153846</v>
      </c>
      <c r="J184" s="211">
        <f>Z16</f>
        <v>35.714285714285715</v>
      </c>
      <c r="K184" s="211">
        <f>AA16</f>
        <v>23.529411764705884</v>
      </c>
      <c r="L184" s="107">
        <f>AB16</f>
        <v>19.047619047619047</v>
      </c>
    </row>
    <row r="185" spans="1:25" s="4" customFormat="1">
      <c r="A185" s="4" t="s">
        <v>161</v>
      </c>
      <c r="D185" s="4">
        <v>34</v>
      </c>
      <c r="E185" s="4">
        <v>22</v>
      </c>
      <c r="F185" s="4">
        <v>28</v>
      </c>
      <c r="G185" s="4">
        <v>22</v>
      </c>
      <c r="H185" s="4">
        <v>23</v>
      </c>
      <c r="I185" s="4">
        <v>11</v>
      </c>
      <c r="J185" s="4">
        <v>6</v>
      </c>
      <c r="K185" s="12">
        <v>3</v>
      </c>
      <c r="L185" s="12">
        <v>4</v>
      </c>
      <c r="M185" s="12">
        <v>1</v>
      </c>
      <c r="N185" s="12">
        <v>6</v>
      </c>
      <c r="O185" s="12">
        <v>1</v>
      </c>
    </row>
    <row r="186" spans="1:25" s="4" customFormat="1">
      <c r="D186" s="107">
        <f t="shared" ref="D186:O186" si="50">D185/D182*100</f>
        <v>1.8498367791077257</v>
      </c>
      <c r="E186" s="107">
        <f t="shared" si="50"/>
        <v>1.245048104131296</v>
      </c>
      <c r="F186" s="107">
        <f t="shared" si="50"/>
        <v>1.5126958400864399</v>
      </c>
      <c r="G186" s="107">
        <f t="shared" si="50"/>
        <v>1.2015292190060076</v>
      </c>
      <c r="H186" s="107">
        <f t="shared" si="50"/>
        <v>1.2365591397849462</v>
      </c>
      <c r="I186" s="107">
        <f t="shared" si="50"/>
        <v>0.54240631163708086</v>
      </c>
      <c r="J186" s="107">
        <f>J185/J182*100</f>
        <v>0.54744525547445255</v>
      </c>
      <c r="K186" s="107">
        <f t="shared" si="50"/>
        <v>0.26619343389529726</v>
      </c>
      <c r="L186" s="107">
        <f t="shared" si="50"/>
        <v>0.36264732547597461</v>
      </c>
      <c r="M186" s="107">
        <f t="shared" si="50"/>
        <v>8.8809946714031973E-2</v>
      </c>
      <c r="N186" s="107">
        <f>N185/N182*100</f>
        <v>0.51858254105445112</v>
      </c>
      <c r="O186" s="107">
        <f t="shared" si="50"/>
        <v>7.8616352201257872E-2</v>
      </c>
    </row>
    <row r="187" spans="1:25" s="4" customFormat="1">
      <c r="A187" s="4" t="s">
        <v>126</v>
      </c>
      <c r="D187" s="107">
        <f>L17</f>
        <v>31.818181818181817</v>
      </c>
      <c r="E187" s="107">
        <f>M17</f>
        <v>26.086956521739129</v>
      </c>
      <c r="F187" s="107">
        <f>N17</f>
        <v>25</v>
      </c>
      <c r="J187" s="107">
        <f>Z17</f>
        <v>21.428571428571427</v>
      </c>
      <c r="K187" s="107">
        <f>AA17</f>
        <v>5.882352941176471</v>
      </c>
      <c r="L187" s="107">
        <f>AB17</f>
        <v>9.5238095238095237</v>
      </c>
    </row>
    <row r="188" spans="1:25" s="4" customFormat="1">
      <c r="D188" s="318">
        <f>SUM(D181:F181)</f>
        <v>622</v>
      </c>
      <c r="E188" s="319"/>
      <c r="F188" s="319"/>
      <c r="G188" s="318">
        <f>SUM(G181:I181)</f>
        <v>632</v>
      </c>
      <c r="H188" s="319"/>
      <c r="I188" s="319"/>
      <c r="J188" s="318">
        <f>SUM(J181:L181)</f>
        <v>196</v>
      </c>
      <c r="K188" s="319"/>
      <c r="L188" s="319"/>
      <c r="M188" s="318">
        <f>SUM(M181:O181)</f>
        <v>205</v>
      </c>
      <c r="N188" s="319"/>
    </row>
    <row r="189" spans="1:25" s="4" customFormat="1">
      <c r="D189" s="318">
        <f>SUM(D182:F182)</f>
        <v>5456</v>
      </c>
      <c r="E189" s="319">
        <f>D188/D189*100</f>
        <v>11.400293255131965</v>
      </c>
      <c r="F189" s="319"/>
      <c r="G189" s="318">
        <f>SUM(G182:I182)</f>
        <v>5719</v>
      </c>
      <c r="H189" s="320">
        <f>G188/G189*100</f>
        <v>11.050883021507255</v>
      </c>
      <c r="I189" s="319"/>
      <c r="J189" s="318">
        <f>SUM(J182:L182)</f>
        <v>3326</v>
      </c>
      <c r="K189" s="320">
        <f>J188/J189*100</f>
        <v>5.8929645219482865</v>
      </c>
      <c r="L189" s="319"/>
      <c r="M189" s="318">
        <f>SUM(M182:O182)</f>
        <v>3555</v>
      </c>
      <c r="N189" s="320">
        <f>M188/M189*100</f>
        <v>5.766526019690577</v>
      </c>
    </row>
    <row r="190" spans="1:25" s="4" customFormat="1" ht="12.75" customHeight="1">
      <c r="B190" s="252" t="s">
        <v>107</v>
      </c>
      <c r="C190" s="252"/>
      <c r="D190" s="253" t="s">
        <v>108</v>
      </c>
      <c r="E190" s="254"/>
      <c r="F190" s="254"/>
      <c r="G190" s="254"/>
      <c r="H190" s="254"/>
      <c r="I190" s="254"/>
      <c r="J190" s="254"/>
      <c r="K190" s="254"/>
      <c r="L190" s="254"/>
      <c r="M190" s="254"/>
      <c r="N190" s="254"/>
      <c r="O190" s="255"/>
      <c r="P190" s="279"/>
      <c r="Q190" s="234"/>
    </row>
    <row r="191" spans="1:25" s="4" customFormat="1" ht="36" customHeight="1">
      <c r="B191" s="252"/>
      <c r="C191" s="252"/>
      <c r="D191" s="253" t="s">
        <v>169</v>
      </c>
      <c r="E191" s="254"/>
      <c r="F191" s="254"/>
      <c r="G191" s="254"/>
      <c r="H191" s="254"/>
      <c r="I191" s="254"/>
      <c r="J191" s="254" t="s">
        <v>123</v>
      </c>
      <c r="K191" s="254"/>
      <c r="L191" s="254"/>
      <c r="M191" s="254"/>
      <c r="N191" s="254"/>
      <c r="O191" s="255"/>
      <c r="P191" s="279"/>
      <c r="Q191" s="234"/>
    </row>
    <row r="192" spans="1:25" s="4" customFormat="1">
      <c r="B192" s="252"/>
      <c r="C192" s="252"/>
      <c r="D192" s="253" t="s">
        <v>162</v>
      </c>
      <c r="E192" s="254"/>
      <c r="F192" s="254"/>
      <c r="G192" s="254"/>
      <c r="H192" s="254"/>
      <c r="I192" s="254"/>
      <c r="J192" s="254" t="s">
        <v>162</v>
      </c>
      <c r="K192" s="254"/>
      <c r="L192" s="254"/>
      <c r="M192" s="254"/>
      <c r="N192" s="254"/>
      <c r="O192" s="255"/>
      <c r="P192" s="279"/>
      <c r="Q192" s="234"/>
    </row>
    <row r="193" spans="1:17" s="4" customFormat="1">
      <c r="B193" s="252"/>
      <c r="C193" s="252"/>
      <c r="D193" s="257" t="s">
        <v>163</v>
      </c>
      <c r="E193" s="258" t="s">
        <v>164</v>
      </c>
      <c r="F193" s="258" t="s">
        <v>165</v>
      </c>
      <c r="G193" s="258" t="s">
        <v>166</v>
      </c>
      <c r="H193" s="258" t="s">
        <v>167</v>
      </c>
      <c r="I193" s="258" t="s">
        <v>168</v>
      </c>
      <c r="J193" s="258" t="s">
        <v>163</v>
      </c>
      <c r="K193" s="258" t="s">
        <v>164</v>
      </c>
      <c r="L193" s="258" t="s">
        <v>165</v>
      </c>
      <c r="M193" s="258" t="s">
        <v>166</v>
      </c>
      <c r="N193" s="258" t="s">
        <v>167</v>
      </c>
      <c r="O193" s="259" t="s">
        <v>168</v>
      </c>
      <c r="P193" s="279"/>
      <c r="Q193" s="234"/>
    </row>
    <row r="194" spans="1:17" s="4" customFormat="1" ht="24">
      <c r="B194" s="260"/>
      <c r="C194" s="260"/>
      <c r="D194" s="261" t="s">
        <v>156</v>
      </c>
      <c r="E194" s="262" t="s">
        <v>156</v>
      </c>
      <c r="F194" s="262" t="s">
        <v>156</v>
      </c>
      <c r="G194" s="262" t="s">
        <v>156</v>
      </c>
      <c r="H194" s="262" t="s">
        <v>156</v>
      </c>
      <c r="I194" s="262" t="s">
        <v>156</v>
      </c>
      <c r="J194" s="262" t="s">
        <v>156</v>
      </c>
      <c r="K194" s="262" t="s">
        <v>156</v>
      </c>
      <c r="L194" s="262" t="s">
        <v>156</v>
      </c>
      <c r="M194" s="262" t="s">
        <v>156</v>
      </c>
      <c r="N194" s="262" t="s">
        <v>156</v>
      </c>
      <c r="O194" s="263" t="s">
        <v>156</v>
      </c>
      <c r="P194" s="279"/>
      <c r="Q194" s="234"/>
    </row>
    <row r="195" spans="1:17" s="4" customFormat="1">
      <c r="B195" s="264" t="s">
        <v>141</v>
      </c>
      <c r="C195" s="265" t="s">
        <v>142</v>
      </c>
      <c r="D195" s="266">
        <v>394</v>
      </c>
      <c r="E195" s="267">
        <v>331</v>
      </c>
      <c r="F195" s="267">
        <v>306</v>
      </c>
      <c r="G195" s="267">
        <v>312</v>
      </c>
      <c r="H195" s="267">
        <v>295</v>
      </c>
      <c r="I195" s="267">
        <v>279</v>
      </c>
      <c r="J195" s="267">
        <v>573</v>
      </c>
      <c r="K195" s="267">
        <v>565</v>
      </c>
      <c r="L195" s="267">
        <v>498</v>
      </c>
      <c r="M195" s="267">
        <v>510</v>
      </c>
      <c r="N195" s="267">
        <v>462</v>
      </c>
      <c r="O195" s="268">
        <v>553</v>
      </c>
      <c r="P195" s="279"/>
      <c r="Q195" s="236">
        <f>SUM(D195:O195)</f>
        <v>5078</v>
      </c>
    </row>
    <row r="196" spans="1:17" s="4" customFormat="1">
      <c r="B196" s="274"/>
      <c r="C196" s="275" t="s">
        <v>132</v>
      </c>
      <c r="D196" s="276">
        <v>275</v>
      </c>
      <c r="E196" s="277">
        <v>277</v>
      </c>
      <c r="F196" s="277">
        <v>370</v>
      </c>
      <c r="G196" s="277">
        <v>384</v>
      </c>
      <c r="H196" s="277">
        <v>394</v>
      </c>
      <c r="I196" s="277">
        <v>473</v>
      </c>
      <c r="J196" s="277">
        <v>415</v>
      </c>
      <c r="K196" s="277">
        <v>474</v>
      </c>
      <c r="L196" s="277">
        <v>497</v>
      </c>
      <c r="M196" s="277">
        <v>601</v>
      </c>
      <c r="N196" s="277">
        <v>667</v>
      </c>
      <c r="O196" s="278">
        <v>716</v>
      </c>
      <c r="P196" s="279"/>
      <c r="Q196" s="236">
        <f>SUM(D196:O196)</f>
        <v>5543</v>
      </c>
    </row>
    <row r="197" spans="1:17" s="4" customFormat="1">
      <c r="D197" s="144" t="s">
        <v>110</v>
      </c>
      <c r="E197" s="144" t="s">
        <v>111</v>
      </c>
      <c r="F197" s="144" t="s">
        <v>112</v>
      </c>
      <c r="G197" s="144" t="s">
        <v>113</v>
      </c>
      <c r="H197" s="144" t="s">
        <v>114</v>
      </c>
      <c r="I197" s="145" t="s">
        <v>115</v>
      </c>
      <c r="J197" s="144" t="s">
        <v>110</v>
      </c>
      <c r="K197" s="144" t="s">
        <v>111</v>
      </c>
      <c r="L197" s="144" t="s">
        <v>112</v>
      </c>
      <c r="M197" s="144" t="s">
        <v>113</v>
      </c>
      <c r="N197" s="144" t="s">
        <v>114</v>
      </c>
      <c r="O197" s="145" t="s">
        <v>115</v>
      </c>
      <c r="Q197" s="239">
        <f>SUM(Q195:Q196)</f>
        <v>10621</v>
      </c>
    </row>
    <row r="198" spans="1:17" s="4" customFormat="1">
      <c r="C198" s="174">
        <v>1</v>
      </c>
      <c r="D198" s="149">
        <f t="shared" ref="D198:I198" si="51">SUM(D196,J196)</f>
        <v>690</v>
      </c>
      <c r="E198" s="149">
        <f t="shared" si="51"/>
        <v>751</v>
      </c>
      <c r="F198" s="149">
        <f t="shared" si="51"/>
        <v>867</v>
      </c>
      <c r="G198" s="149">
        <f t="shared" si="51"/>
        <v>985</v>
      </c>
      <c r="H198" s="149">
        <f t="shared" si="51"/>
        <v>1061</v>
      </c>
      <c r="I198" s="149">
        <f t="shared" si="51"/>
        <v>1189</v>
      </c>
      <c r="J198" s="149">
        <f t="shared" ref="J198:O198" si="52">J196</f>
        <v>415</v>
      </c>
      <c r="K198" s="149">
        <f t="shared" si="52"/>
        <v>474</v>
      </c>
      <c r="L198" s="149">
        <f t="shared" si="52"/>
        <v>497</v>
      </c>
      <c r="M198" s="149">
        <f t="shared" si="52"/>
        <v>601</v>
      </c>
      <c r="N198" s="149">
        <f t="shared" si="52"/>
        <v>667</v>
      </c>
      <c r="O198" s="149">
        <f t="shared" si="52"/>
        <v>716</v>
      </c>
    </row>
    <row r="199" spans="1:17" s="4" customFormat="1">
      <c r="D199" s="149">
        <f t="shared" ref="D199:I199" si="53">SUM(D195:D196,J195:J196)</f>
        <v>1657</v>
      </c>
      <c r="E199" s="149">
        <f t="shared" si="53"/>
        <v>1647</v>
      </c>
      <c r="F199" s="149">
        <f t="shared" si="53"/>
        <v>1671</v>
      </c>
      <c r="G199" s="149">
        <f t="shared" si="53"/>
        <v>1807</v>
      </c>
      <c r="H199" s="149">
        <f t="shared" si="53"/>
        <v>1818</v>
      </c>
      <c r="I199" s="149">
        <f t="shared" si="53"/>
        <v>2021</v>
      </c>
      <c r="J199" s="149">
        <f t="shared" ref="J199:O199" si="54">SUM(J195:J196)</f>
        <v>988</v>
      </c>
      <c r="K199" s="149">
        <f t="shared" si="54"/>
        <v>1039</v>
      </c>
      <c r="L199" s="149">
        <f t="shared" si="54"/>
        <v>995</v>
      </c>
      <c r="M199" s="149">
        <f t="shared" si="54"/>
        <v>1111</v>
      </c>
      <c r="N199" s="149">
        <f t="shared" si="54"/>
        <v>1129</v>
      </c>
      <c r="O199" s="149">
        <f t="shared" si="54"/>
        <v>1269</v>
      </c>
    </row>
    <row r="200" spans="1:17" s="4" customFormat="1">
      <c r="C200" s="16" t="s">
        <v>143</v>
      </c>
      <c r="D200" s="107">
        <f>D198/D199*100</f>
        <v>41.641520820760405</v>
      </c>
      <c r="E200" s="107">
        <f t="shared" ref="E200:O200" si="55">E198/E199*100</f>
        <v>45.598057073466904</v>
      </c>
      <c r="F200" s="211">
        <f t="shared" si="55"/>
        <v>51.885098743267498</v>
      </c>
      <c r="G200" s="107">
        <f t="shared" si="55"/>
        <v>54.510237963475369</v>
      </c>
      <c r="H200" s="107">
        <f t="shared" si="55"/>
        <v>58.360836083608362</v>
      </c>
      <c r="I200" s="107">
        <f t="shared" si="55"/>
        <v>58.832261256803562</v>
      </c>
      <c r="J200" s="107">
        <f t="shared" si="55"/>
        <v>42.004048582995949</v>
      </c>
      <c r="K200" s="107">
        <f t="shared" si="55"/>
        <v>45.620789220404234</v>
      </c>
      <c r="L200" s="107">
        <f t="shared" si="55"/>
        <v>49.949748743718594</v>
      </c>
      <c r="M200" s="107">
        <f t="shared" si="55"/>
        <v>54.095409540954101</v>
      </c>
      <c r="N200" s="107">
        <f t="shared" si="55"/>
        <v>59.078830823737817</v>
      </c>
      <c r="O200" s="107">
        <f t="shared" si="55"/>
        <v>56.422379826635151</v>
      </c>
    </row>
    <row r="201" spans="1:17" s="4" customFormat="1">
      <c r="A201" s="16" t="s">
        <v>126</v>
      </c>
      <c r="D201" s="107">
        <f>L18</f>
        <v>38.636363636363633</v>
      </c>
      <c r="E201" s="107">
        <f>M18</f>
        <v>63.043478260869563</v>
      </c>
      <c r="F201" s="211">
        <f>N18</f>
        <v>57.692307692307693</v>
      </c>
      <c r="J201" s="107">
        <f>Z18</f>
        <v>42.857142857142854</v>
      </c>
      <c r="K201" s="107">
        <f>AA18</f>
        <v>88.235294117647058</v>
      </c>
      <c r="L201" s="107">
        <f>AB18</f>
        <v>57.142857142857146</v>
      </c>
    </row>
    <row r="202" spans="1:17" s="4" customFormat="1"/>
    <row r="203" spans="1:17" s="4" customFormat="1" ht="36" customHeight="1">
      <c r="B203" s="252" t="s">
        <v>107</v>
      </c>
      <c r="C203" s="252"/>
      <c r="D203" s="253" t="s">
        <v>108</v>
      </c>
      <c r="E203" s="254"/>
      <c r="F203" s="254"/>
      <c r="G203" s="254"/>
      <c r="H203" s="254"/>
      <c r="I203" s="254"/>
      <c r="J203" s="254"/>
      <c r="K203" s="254"/>
      <c r="L203" s="254"/>
      <c r="M203" s="254"/>
      <c r="N203" s="254"/>
      <c r="O203" s="255"/>
      <c r="P203" s="256"/>
      <c r="Q203" s="234"/>
    </row>
    <row r="204" spans="1:17" s="4" customFormat="1" ht="36" customHeight="1">
      <c r="B204" s="252"/>
      <c r="C204" s="252"/>
      <c r="D204" s="253" t="s">
        <v>169</v>
      </c>
      <c r="E204" s="254"/>
      <c r="F204" s="254"/>
      <c r="G204" s="254"/>
      <c r="H204" s="254"/>
      <c r="I204" s="254"/>
      <c r="J204" s="254" t="s">
        <v>123</v>
      </c>
      <c r="K204" s="254"/>
      <c r="L204" s="254"/>
      <c r="M204" s="254"/>
      <c r="N204" s="254"/>
      <c r="O204" s="255"/>
      <c r="P204" s="256"/>
      <c r="Q204" s="234"/>
    </row>
    <row r="205" spans="1:17" s="4" customFormat="1">
      <c r="B205" s="252"/>
      <c r="C205" s="252"/>
      <c r="D205" s="253" t="s">
        <v>162</v>
      </c>
      <c r="E205" s="254"/>
      <c r="F205" s="254"/>
      <c r="G205" s="254"/>
      <c r="H205" s="254"/>
      <c r="I205" s="254"/>
      <c r="J205" s="254" t="s">
        <v>162</v>
      </c>
      <c r="K205" s="254"/>
      <c r="L205" s="254"/>
      <c r="M205" s="254"/>
      <c r="N205" s="254"/>
      <c r="O205" s="255"/>
      <c r="P205" s="256"/>
      <c r="Q205" s="234"/>
    </row>
    <row r="206" spans="1:17" s="4" customFormat="1">
      <c r="B206" s="252"/>
      <c r="C206" s="252"/>
      <c r="D206" s="257" t="s">
        <v>163</v>
      </c>
      <c r="E206" s="258" t="s">
        <v>164</v>
      </c>
      <c r="F206" s="258" t="s">
        <v>165</v>
      </c>
      <c r="G206" s="258" t="s">
        <v>166</v>
      </c>
      <c r="H206" s="258" t="s">
        <v>167</v>
      </c>
      <c r="I206" s="258" t="s">
        <v>168</v>
      </c>
      <c r="J206" s="258" t="s">
        <v>163</v>
      </c>
      <c r="K206" s="258" t="s">
        <v>164</v>
      </c>
      <c r="L206" s="258" t="s">
        <v>165</v>
      </c>
      <c r="M206" s="258" t="s">
        <v>166</v>
      </c>
      <c r="N206" s="258" t="s">
        <v>167</v>
      </c>
      <c r="O206" s="259" t="s">
        <v>168</v>
      </c>
      <c r="P206" s="256"/>
      <c r="Q206" s="234"/>
    </row>
    <row r="207" spans="1:17" s="4" customFormat="1" ht="24">
      <c r="B207" s="260"/>
      <c r="C207" s="260"/>
      <c r="D207" s="261" t="s">
        <v>156</v>
      </c>
      <c r="E207" s="262" t="s">
        <v>156</v>
      </c>
      <c r="F207" s="262" t="s">
        <v>156</v>
      </c>
      <c r="G207" s="262" t="s">
        <v>156</v>
      </c>
      <c r="H207" s="262" t="s">
        <v>156</v>
      </c>
      <c r="I207" s="262" t="s">
        <v>156</v>
      </c>
      <c r="J207" s="262" t="s">
        <v>156</v>
      </c>
      <c r="K207" s="262" t="s">
        <v>156</v>
      </c>
      <c r="L207" s="262" t="s">
        <v>156</v>
      </c>
      <c r="M207" s="262" t="s">
        <v>156</v>
      </c>
      <c r="N207" s="262" t="s">
        <v>156</v>
      </c>
      <c r="O207" s="263" t="s">
        <v>156</v>
      </c>
      <c r="P207" s="256"/>
      <c r="Q207" s="234"/>
    </row>
    <row r="208" spans="1:17" s="4" customFormat="1">
      <c r="B208" s="264" t="s">
        <v>144</v>
      </c>
      <c r="C208" s="265" t="s">
        <v>142</v>
      </c>
      <c r="D208" s="266">
        <v>593</v>
      </c>
      <c r="E208" s="267">
        <v>539</v>
      </c>
      <c r="F208" s="267">
        <v>596</v>
      </c>
      <c r="G208" s="267">
        <v>602</v>
      </c>
      <c r="H208" s="267">
        <v>588</v>
      </c>
      <c r="I208" s="267">
        <v>627</v>
      </c>
      <c r="J208" s="267">
        <v>728</v>
      </c>
      <c r="K208" s="267">
        <v>765</v>
      </c>
      <c r="L208" s="267">
        <v>708</v>
      </c>
      <c r="M208" s="267">
        <v>724</v>
      </c>
      <c r="N208" s="267">
        <v>735</v>
      </c>
      <c r="O208" s="268">
        <v>822</v>
      </c>
      <c r="P208" s="256"/>
      <c r="Q208" s="236">
        <f>SUM(D208:O208)</f>
        <v>8027</v>
      </c>
    </row>
    <row r="209" spans="1:17" s="4" customFormat="1">
      <c r="B209" s="274"/>
      <c r="C209" s="275" t="s">
        <v>132</v>
      </c>
      <c r="D209" s="276">
        <v>76</v>
      </c>
      <c r="E209" s="277">
        <v>69</v>
      </c>
      <c r="F209" s="277">
        <v>80</v>
      </c>
      <c r="G209" s="277">
        <v>94</v>
      </c>
      <c r="H209" s="277">
        <v>101</v>
      </c>
      <c r="I209" s="277">
        <v>125</v>
      </c>
      <c r="J209" s="277">
        <v>260</v>
      </c>
      <c r="K209" s="277">
        <v>274</v>
      </c>
      <c r="L209" s="277">
        <v>287</v>
      </c>
      <c r="M209" s="277">
        <v>387</v>
      </c>
      <c r="N209" s="277">
        <v>394</v>
      </c>
      <c r="O209" s="278">
        <v>447</v>
      </c>
      <c r="P209" s="256"/>
      <c r="Q209" s="236">
        <f>SUM(D209:O209)</f>
        <v>2594</v>
      </c>
    </row>
    <row r="210" spans="1:17" s="4" customFormat="1">
      <c r="D210" s="144" t="s">
        <v>110</v>
      </c>
      <c r="E210" s="144" t="s">
        <v>111</v>
      </c>
      <c r="F210" s="144" t="s">
        <v>112</v>
      </c>
      <c r="G210" s="144" t="s">
        <v>113</v>
      </c>
      <c r="H210" s="144" t="s">
        <v>114</v>
      </c>
      <c r="I210" s="145" t="s">
        <v>115</v>
      </c>
      <c r="J210" s="144" t="s">
        <v>110</v>
      </c>
      <c r="K210" s="144" t="s">
        <v>111</v>
      </c>
      <c r="L210" s="144" t="s">
        <v>112</v>
      </c>
      <c r="M210" s="144" t="s">
        <v>113</v>
      </c>
      <c r="N210" s="144" t="s">
        <v>114</v>
      </c>
      <c r="O210" s="145" t="s">
        <v>115</v>
      </c>
      <c r="Q210" s="239">
        <f>SUM(Q208:Q209)</f>
        <v>10621</v>
      </c>
    </row>
    <row r="211" spans="1:17" s="4" customFormat="1">
      <c r="C211" s="174">
        <v>1</v>
      </c>
      <c r="D211" s="149">
        <f t="shared" ref="D211:I211" si="56">SUM(D209,J209)</f>
        <v>336</v>
      </c>
      <c r="E211" s="149">
        <f t="shared" si="56"/>
        <v>343</v>
      </c>
      <c r="F211" s="149">
        <f t="shared" si="56"/>
        <v>367</v>
      </c>
      <c r="G211" s="149">
        <f t="shared" si="56"/>
        <v>481</v>
      </c>
      <c r="H211" s="149">
        <f t="shared" si="56"/>
        <v>495</v>
      </c>
      <c r="I211" s="149">
        <f t="shared" si="56"/>
        <v>572</v>
      </c>
      <c r="J211" s="149">
        <f t="shared" ref="J211:O211" si="57">J209</f>
        <v>260</v>
      </c>
      <c r="K211" s="149">
        <f t="shared" si="57"/>
        <v>274</v>
      </c>
      <c r="L211" s="149">
        <f t="shared" si="57"/>
        <v>287</v>
      </c>
      <c r="M211" s="149">
        <f t="shared" si="57"/>
        <v>387</v>
      </c>
      <c r="N211" s="149">
        <f t="shared" si="57"/>
        <v>394</v>
      </c>
      <c r="O211" s="149">
        <f t="shared" si="57"/>
        <v>447</v>
      </c>
    </row>
    <row r="212" spans="1:17" s="4" customFormat="1">
      <c r="D212" s="149">
        <f t="shared" ref="D212:I212" si="58">SUM(D208:D209,J208:J209)</f>
        <v>1657</v>
      </c>
      <c r="E212" s="149">
        <f t="shared" si="58"/>
        <v>1647</v>
      </c>
      <c r="F212" s="149">
        <f t="shared" si="58"/>
        <v>1671</v>
      </c>
      <c r="G212" s="149">
        <f t="shared" si="58"/>
        <v>1807</v>
      </c>
      <c r="H212" s="149">
        <f t="shared" si="58"/>
        <v>1818</v>
      </c>
      <c r="I212" s="149">
        <f t="shared" si="58"/>
        <v>2021</v>
      </c>
      <c r="J212" s="149">
        <f t="shared" ref="J212:O212" si="59">SUM(J208:J209)</f>
        <v>988</v>
      </c>
      <c r="K212" s="149">
        <f t="shared" si="59"/>
        <v>1039</v>
      </c>
      <c r="L212" s="149">
        <f t="shared" si="59"/>
        <v>995</v>
      </c>
      <c r="M212" s="149">
        <f t="shared" si="59"/>
        <v>1111</v>
      </c>
      <c r="N212" s="149">
        <f t="shared" si="59"/>
        <v>1129</v>
      </c>
      <c r="O212" s="149">
        <f t="shared" si="59"/>
        <v>1269</v>
      </c>
    </row>
    <row r="213" spans="1:17" s="4" customFormat="1">
      <c r="C213" s="16" t="s">
        <v>143</v>
      </c>
      <c r="D213" s="211">
        <f t="shared" ref="D213:O213" si="60">D211/D212*100</f>
        <v>20.27761013880507</v>
      </c>
      <c r="E213" s="211">
        <f t="shared" si="60"/>
        <v>20.825743776563449</v>
      </c>
      <c r="F213" s="211">
        <f t="shared" si="60"/>
        <v>21.962896469180134</v>
      </c>
      <c r="G213" s="107">
        <f t="shared" si="60"/>
        <v>26.618705035971225</v>
      </c>
      <c r="H213" s="107">
        <f t="shared" si="60"/>
        <v>27.227722772277229</v>
      </c>
      <c r="I213" s="107">
        <f t="shared" si="60"/>
        <v>28.302820385947552</v>
      </c>
      <c r="J213" s="107">
        <f t="shared" si="60"/>
        <v>26.315789473684209</v>
      </c>
      <c r="K213" s="107">
        <f t="shared" si="60"/>
        <v>26.371511068334936</v>
      </c>
      <c r="L213" s="107">
        <f t="shared" si="60"/>
        <v>28.844221105527641</v>
      </c>
      <c r="M213" s="107">
        <f t="shared" si="60"/>
        <v>34.833483348334831</v>
      </c>
      <c r="N213" s="107">
        <f t="shared" si="60"/>
        <v>34.898139946855622</v>
      </c>
      <c r="O213" s="107">
        <f t="shared" si="60"/>
        <v>35.224586288416077</v>
      </c>
    </row>
    <row r="214" spans="1:17" s="4" customFormat="1">
      <c r="A214" s="16" t="s">
        <v>126</v>
      </c>
      <c r="D214" s="211">
        <f>L19</f>
        <v>4.5454545454545459</v>
      </c>
      <c r="E214" s="211">
        <f>M19</f>
        <v>13.043478260869565</v>
      </c>
      <c r="F214" s="211">
        <f>N19</f>
        <v>3.8461538461538463</v>
      </c>
      <c r="J214" s="107">
        <f>Z19</f>
        <v>7.1428571428571432</v>
      </c>
      <c r="K214" s="107">
        <f>AA19</f>
        <v>23.529411764705884</v>
      </c>
      <c r="L214" s="107">
        <f>AB19</f>
        <v>9.5238095238095237</v>
      </c>
    </row>
    <row r="215" spans="1:17" s="4" customFormat="1"/>
    <row r="216" spans="1:17" s="4" customFormat="1" ht="36" customHeight="1">
      <c r="B216" s="252" t="s">
        <v>107</v>
      </c>
      <c r="C216" s="252"/>
      <c r="D216" s="253" t="s">
        <v>108</v>
      </c>
      <c r="E216" s="254"/>
      <c r="F216" s="254"/>
      <c r="G216" s="254"/>
      <c r="H216" s="254"/>
      <c r="I216" s="254"/>
      <c r="J216" s="254"/>
      <c r="K216" s="254"/>
      <c r="L216" s="254"/>
      <c r="M216" s="254"/>
      <c r="N216" s="254"/>
      <c r="O216" s="255"/>
      <c r="P216" s="256"/>
      <c r="Q216" s="208"/>
    </row>
    <row r="217" spans="1:17" s="4" customFormat="1" ht="36" customHeight="1">
      <c r="B217" s="252"/>
      <c r="C217" s="252"/>
      <c r="D217" s="253" t="s">
        <v>169</v>
      </c>
      <c r="E217" s="254"/>
      <c r="F217" s="254"/>
      <c r="G217" s="254"/>
      <c r="H217" s="254"/>
      <c r="I217" s="254"/>
      <c r="J217" s="254" t="s">
        <v>123</v>
      </c>
      <c r="K217" s="254"/>
      <c r="L217" s="254"/>
      <c r="M217" s="254"/>
      <c r="N217" s="254"/>
      <c r="O217" s="255"/>
      <c r="P217" s="256"/>
      <c r="Q217" s="208"/>
    </row>
    <row r="218" spans="1:17" s="4" customFormat="1">
      <c r="B218" s="252"/>
      <c r="C218" s="252"/>
      <c r="D218" s="253" t="s">
        <v>162</v>
      </c>
      <c r="E218" s="254"/>
      <c r="F218" s="254"/>
      <c r="G218" s="254"/>
      <c r="H218" s="254"/>
      <c r="I218" s="254"/>
      <c r="J218" s="254" t="s">
        <v>162</v>
      </c>
      <c r="K218" s="254"/>
      <c r="L218" s="254"/>
      <c r="M218" s="254"/>
      <c r="N218" s="254"/>
      <c r="O218" s="255"/>
      <c r="P218" s="256"/>
      <c r="Q218" s="208"/>
    </row>
    <row r="219" spans="1:17" s="4" customFormat="1">
      <c r="B219" s="252"/>
      <c r="C219" s="252"/>
      <c r="D219" s="257" t="s">
        <v>163</v>
      </c>
      <c r="E219" s="258" t="s">
        <v>164</v>
      </c>
      <c r="F219" s="258" t="s">
        <v>165</v>
      </c>
      <c r="G219" s="258" t="s">
        <v>166</v>
      </c>
      <c r="H219" s="258" t="s">
        <v>167</v>
      </c>
      <c r="I219" s="258" t="s">
        <v>168</v>
      </c>
      <c r="J219" s="258" t="s">
        <v>163</v>
      </c>
      <c r="K219" s="258" t="s">
        <v>164</v>
      </c>
      <c r="L219" s="258" t="s">
        <v>165</v>
      </c>
      <c r="M219" s="258" t="s">
        <v>166</v>
      </c>
      <c r="N219" s="258" t="s">
        <v>167</v>
      </c>
      <c r="O219" s="259" t="s">
        <v>168</v>
      </c>
      <c r="P219" s="256"/>
      <c r="Q219" s="208"/>
    </row>
    <row r="220" spans="1:17" s="4" customFormat="1" ht="24">
      <c r="B220" s="260"/>
      <c r="C220" s="260"/>
      <c r="D220" s="261" t="s">
        <v>156</v>
      </c>
      <c r="E220" s="262" t="s">
        <v>156</v>
      </c>
      <c r="F220" s="262" t="s">
        <v>156</v>
      </c>
      <c r="G220" s="262" t="s">
        <v>156</v>
      </c>
      <c r="H220" s="262" t="s">
        <v>156</v>
      </c>
      <c r="I220" s="262" t="s">
        <v>156</v>
      </c>
      <c r="J220" s="262" t="s">
        <v>156</v>
      </c>
      <c r="K220" s="262" t="s">
        <v>156</v>
      </c>
      <c r="L220" s="262" t="s">
        <v>156</v>
      </c>
      <c r="M220" s="262" t="s">
        <v>156</v>
      </c>
      <c r="N220" s="262" t="s">
        <v>156</v>
      </c>
      <c r="O220" s="263" t="s">
        <v>156</v>
      </c>
      <c r="P220" s="256"/>
      <c r="Q220" s="208"/>
    </row>
    <row r="221" spans="1:17" s="4" customFormat="1">
      <c r="B221" s="264" t="s">
        <v>145</v>
      </c>
      <c r="C221" s="265" t="s">
        <v>142</v>
      </c>
      <c r="D221" s="266">
        <v>629</v>
      </c>
      <c r="E221" s="267">
        <v>579</v>
      </c>
      <c r="F221" s="267">
        <v>657</v>
      </c>
      <c r="G221" s="267">
        <v>670</v>
      </c>
      <c r="H221" s="267">
        <v>662</v>
      </c>
      <c r="I221" s="267">
        <v>725</v>
      </c>
      <c r="J221" s="267">
        <v>871</v>
      </c>
      <c r="K221" s="267">
        <v>908</v>
      </c>
      <c r="L221" s="267">
        <v>892</v>
      </c>
      <c r="M221" s="267">
        <v>1017</v>
      </c>
      <c r="N221" s="267">
        <v>1032</v>
      </c>
      <c r="O221" s="268">
        <v>1162</v>
      </c>
      <c r="P221" s="256"/>
      <c r="Q221" s="236">
        <f>SUM(D221:O221)</f>
        <v>9804</v>
      </c>
    </row>
    <row r="222" spans="1:17" s="4" customFormat="1">
      <c r="B222" s="274"/>
      <c r="C222" s="275" t="s">
        <v>132</v>
      </c>
      <c r="D222" s="276">
        <v>40</v>
      </c>
      <c r="E222" s="277">
        <v>29</v>
      </c>
      <c r="F222" s="277">
        <v>19</v>
      </c>
      <c r="G222" s="277">
        <v>26</v>
      </c>
      <c r="H222" s="277">
        <v>27</v>
      </c>
      <c r="I222" s="277">
        <v>27</v>
      </c>
      <c r="J222" s="277">
        <v>117</v>
      </c>
      <c r="K222" s="277">
        <v>131</v>
      </c>
      <c r="L222" s="277">
        <v>103</v>
      </c>
      <c r="M222" s="277">
        <v>94</v>
      </c>
      <c r="N222" s="277">
        <v>97</v>
      </c>
      <c r="O222" s="278">
        <v>107</v>
      </c>
      <c r="P222" s="256"/>
      <c r="Q222" s="236">
        <f>SUM(D222:O222)</f>
        <v>817</v>
      </c>
    </row>
    <row r="223" spans="1:17" s="4" customFormat="1">
      <c r="D223" s="144" t="s">
        <v>110</v>
      </c>
      <c r="E223" s="144" t="s">
        <v>111</v>
      </c>
      <c r="F223" s="144" t="s">
        <v>112</v>
      </c>
      <c r="G223" s="144" t="s">
        <v>113</v>
      </c>
      <c r="H223" s="144" t="s">
        <v>114</v>
      </c>
      <c r="I223" s="145" t="s">
        <v>115</v>
      </c>
      <c r="J223" s="144" t="s">
        <v>110</v>
      </c>
      <c r="K223" s="144" t="s">
        <v>111</v>
      </c>
      <c r="L223" s="144" t="s">
        <v>112</v>
      </c>
      <c r="M223" s="144" t="s">
        <v>113</v>
      </c>
      <c r="N223" s="144" t="s">
        <v>114</v>
      </c>
      <c r="O223" s="145" t="s">
        <v>115</v>
      </c>
      <c r="Q223" s="239">
        <f>SUM(Q221:Q222)</f>
        <v>10621</v>
      </c>
    </row>
    <row r="224" spans="1:17" s="4" customFormat="1">
      <c r="C224" s="174">
        <v>1</v>
      </c>
      <c r="D224" s="149">
        <f t="shared" ref="D224:I224" si="61">SUM(D222,J222)</f>
        <v>157</v>
      </c>
      <c r="E224" s="149">
        <f t="shared" si="61"/>
        <v>160</v>
      </c>
      <c r="F224" s="149">
        <f t="shared" si="61"/>
        <v>122</v>
      </c>
      <c r="G224" s="149">
        <f t="shared" si="61"/>
        <v>120</v>
      </c>
      <c r="H224" s="149">
        <f t="shared" si="61"/>
        <v>124</v>
      </c>
      <c r="I224" s="149">
        <f t="shared" si="61"/>
        <v>134</v>
      </c>
      <c r="J224" s="149">
        <f t="shared" ref="J224:O224" si="62">J222</f>
        <v>117</v>
      </c>
      <c r="K224" s="149">
        <f t="shared" si="62"/>
        <v>131</v>
      </c>
      <c r="L224" s="149">
        <f t="shared" si="62"/>
        <v>103</v>
      </c>
      <c r="M224" s="149">
        <f t="shared" si="62"/>
        <v>94</v>
      </c>
      <c r="N224" s="149">
        <f t="shared" si="62"/>
        <v>97</v>
      </c>
      <c r="O224" s="149">
        <f t="shared" si="62"/>
        <v>107</v>
      </c>
    </row>
    <row r="225" spans="1:17" s="4" customFormat="1">
      <c r="D225" s="149">
        <f t="shared" ref="D225:I225" si="63">SUM(D221:D222,J221:J222)</f>
        <v>1657</v>
      </c>
      <c r="E225" s="149">
        <f t="shared" si="63"/>
        <v>1647</v>
      </c>
      <c r="F225" s="149">
        <f t="shared" si="63"/>
        <v>1671</v>
      </c>
      <c r="G225" s="149">
        <f t="shared" si="63"/>
        <v>1807</v>
      </c>
      <c r="H225" s="149">
        <f t="shared" si="63"/>
        <v>1818</v>
      </c>
      <c r="I225" s="149">
        <f t="shared" si="63"/>
        <v>2021</v>
      </c>
      <c r="J225" s="149">
        <f t="shared" ref="J225:O225" si="64">SUM(J221:J222)</f>
        <v>988</v>
      </c>
      <c r="K225" s="149">
        <f t="shared" si="64"/>
        <v>1039</v>
      </c>
      <c r="L225" s="149">
        <f t="shared" si="64"/>
        <v>995</v>
      </c>
      <c r="M225" s="149">
        <f t="shared" si="64"/>
        <v>1111</v>
      </c>
      <c r="N225" s="149">
        <f t="shared" si="64"/>
        <v>1129</v>
      </c>
      <c r="O225" s="149">
        <f t="shared" si="64"/>
        <v>1269</v>
      </c>
    </row>
    <row r="226" spans="1:17" s="4" customFormat="1">
      <c r="C226" s="16" t="s">
        <v>143</v>
      </c>
      <c r="D226" s="211">
        <f>D224/D225*100</f>
        <v>9.4749547374773684</v>
      </c>
      <c r="E226" s="211">
        <f t="shared" ref="E226:O226" si="65">E224/E225*100</f>
        <v>9.7146326654523367</v>
      </c>
      <c r="F226" s="211">
        <f t="shared" si="65"/>
        <v>7.3010173548773194</v>
      </c>
      <c r="G226" s="107">
        <f t="shared" si="65"/>
        <v>6.6408411732152741</v>
      </c>
      <c r="H226" s="107">
        <f t="shared" si="65"/>
        <v>6.8206820682068212</v>
      </c>
      <c r="I226" s="107">
        <f t="shared" si="65"/>
        <v>6.6303809995051948</v>
      </c>
      <c r="J226" s="107">
        <f>J224/J225*100</f>
        <v>11.842105263157894</v>
      </c>
      <c r="K226" s="211">
        <f t="shared" si="65"/>
        <v>12.60827718960539</v>
      </c>
      <c r="L226" s="107">
        <f t="shared" si="65"/>
        <v>10.35175879396985</v>
      </c>
      <c r="M226" s="107">
        <f t="shared" si="65"/>
        <v>8.4608460846084608</v>
      </c>
      <c r="N226" s="107">
        <f t="shared" si="65"/>
        <v>8.5916740478299385</v>
      </c>
      <c r="O226" s="107">
        <f t="shared" si="65"/>
        <v>8.4318360914105597</v>
      </c>
    </row>
    <row r="227" spans="1:17" s="4" customFormat="1">
      <c r="A227" s="16" t="s">
        <v>126</v>
      </c>
      <c r="D227" s="211">
        <f>L20</f>
        <v>4.5454545454545459</v>
      </c>
      <c r="E227" s="211">
        <f>M20</f>
        <v>10.869565217391305</v>
      </c>
      <c r="F227" s="211">
        <f>N20</f>
        <v>0</v>
      </c>
      <c r="J227" s="107">
        <f>Z20</f>
        <v>7.1428571428571432</v>
      </c>
      <c r="K227" s="211">
        <f>AA20</f>
        <v>17.647058823529413</v>
      </c>
      <c r="L227" s="107">
        <f>AB20</f>
        <v>0</v>
      </c>
    </row>
    <row r="228" spans="1:17" s="4" customFormat="1"/>
    <row r="229" spans="1:17" s="4" customFormat="1" ht="12.75" customHeight="1">
      <c r="B229" s="252" t="s">
        <v>107</v>
      </c>
      <c r="C229" s="252"/>
      <c r="D229" s="253" t="s">
        <v>108</v>
      </c>
      <c r="E229" s="254"/>
      <c r="F229" s="254"/>
      <c r="G229" s="254"/>
      <c r="H229" s="254"/>
      <c r="I229" s="254"/>
      <c r="J229" s="254"/>
      <c r="K229" s="254"/>
      <c r="L229" s="254"/>
      <c r="M229" s="254"/>
      <c r="N229" s="254"/>
      <c r="O229" s="255"/>
      <c r="P229" s="256"/>
      <c r="Q229" s="234"/>
    </row>
    <row r="230" spans="1:17" s="4" customFormat="1" ht="12.75" customHeight="1">
      <c r="B230" s="252"/>
      <c r="C230" s="252"/>
      <c r="D230" s="253" t="s">
        <v>169</v>
      </c>
      <c r="E230" s="254"/>
      <c r="F230" s="254"/>
      <c r="G230" s="254"/>
      <c r="H230" s="254"/>
      <c r="I230" s="254"/>
      <c r="J230" s="254" t="s">
        <v>123</v>
      </c>
      <c r="K230" s="254"/>
      <c r="L230" s="254"/>
      <c r="M230" s="254"/>
      <c r="N230" s="254"/>
      <c r="O230" s="255"/>
      <c r="P230" s="256"/>
      <c r="Q230" s="234"/>
    </row>
    <row r="231" spans="1:17" s="4" customFormat="1" ht="12.75" customHeight="1">
      <c r="B231" s="252"/>
      <c r="C231" s="252"/>
      <c r="D231" s="253" t="s">
        <v>162</v>
      </c>
      <c r="E231" s="254"/>
      <c r="F231" s="254"/>
      <c r="G231" s="254"/>
      <c r="H231" s="254"/>
      <c r="I231" s="254"/>
      <c r="J231" s="254" t="s">
        <v>162</v>
      </c>
      <c r="K231" s="254"/>
      <c r="L231" s="254"/>
      <c r="M231" s="254"/>
      <c r="N231" s="254"/>
      <c r="O231" s="255"/>
      <c r="P231" s="256"/>
      <c r="Q231" s="234"/>
    </row>
    <row r="232" spans="1:17" s="4" customFormat="1">
      <c r="B232" s="252"/>
      <c r="C232" s="252"/>
      <c r="D232" s="257" t="s">
        <v>163</v>
      </c>
      <c r="E232" s="258" t="s">
        <v>164</v>
      </c>
      <c r="F232" s="258" t="s">
        <v>165</v>
      </c>
      <c r="G232" s="258" t="s">
        <v>166</v>
      </c>
      <c r="H232" s="258" t="s">
        <v>167</v>
      </c>
      <c r="I232" s="258" t="s">
        <v>168</v>
      </c>
      <c r="J232" s="258" t="s">
        <v>163</v>
      </c>
      <c r="K232" s="258" t="s">
        <v>164</v>
      </c>
      <c r="L232" s="258" t="s">
        <v>165</v>
      </c>
      <c r="M232" s="258" t="s">
        <v>166</v>
      </c>
      <c r="N232" s="258" t="s">
        <v>167</v>
      </c>
      <c r="O232" s="259" t="s">
        <v>168</v>
      </c>
      <c r="P232" s="256"/>
      <c r="Q232" s="234"/>
    </row>
    <row r="233" spans="1:17" s="4" customFormat="1" ht="24">
      <c r="B233" s="260"/>
      <c r="C233" s="260"/>
      <c r="D233" s="261" t="s">
        <v>156</v>
      </c>
      <c r="E233" s="262" t="s">
        <v>156</v>
      </c>
      <c r="F233" s="262" t="s">
        <v>156</v>
      </c>
      <c r="G233" s="262" t="s">
        <v>156</v>
      </c>
      <c r="H233" s="262" t="s">
        <v>156</v>
      </c>
      <c r="I233" s="262" t="s">
        <v>156</v>
      </c>
      <c r="J233" s="262" t="s">
        <v>156</v>
      </c>
      <c r="K233" s="262" t="s">
        <v>156</v>
      </c>
      <c r="L233" s="262" t="s">
        <v>156</v>
      </c>
      <c r="M233" s="262" t="s">
        <v>156</v>
      </c>
      <c r="N233" s="262" t="s">
        <v>156</v>
      </c>
      <c r="O233" s="263" t="s">
        <v>156</v>
      </c>
      <c r="P233" s="256"/>
      <c r="Q233" s="234"/>
    </row>
    <row r="234" spans="1:17" s="4" customFormat="1">
      <c r="B234" s="264" t="s">
        <v>146</v>
      </c>
      <c r="C234" s="265" t="s">
        <v>142</v>
      </c>
      <c r="D234" s="266">
        <v>581</v>
      </c>
      <c r="E234" s="267">
        <v>546</v>
      </c>
      <c r="F234" s="267">
        <v>591</v>
      </c>
      <c r="G234" s="267">
        <v>579</v>
      </c>
      <c r="H234" s="267">
        <v>562</v>
      </c>
      <c r="I234" s="267">
        <v>594</v>
      </c>
      <c r="J234" s="267">
        <v>800</v>
      </c>
      <c r="K234" s="267">
        <v>856</v>
      </c>
      <c r="L234" s="267">
        <v>827</v>
      </c>
      <c r="M234" s="267">
        <v>844</v>
      </c>
      <c r="N234" s="267">
        <v>808</v>
      </c>
      <c r="O234" s="268">
        <v>948</v>
      </c>
      <c r="P234" s="256"/>
      <c r="Q234" s="236">
        <f>SUM(D234:O234)</f>
        <v>8536</v>
      </c>
    </row>
    <row r="235" spans="1:17" s="4" customFormat="1">
      <c r="B235" s="274"/>
      <c r="C235" s="275" t="s">
        <v>132</v>
      </c>
      <c r="D235" s="276">
        <v>88</v>
      </c>
      <c r="E235" s="277">
        <v>62</v>
      </c>
      <c r="F235" s="277">
        <v>85</v>
      </c>
      <c r="G235" s="277">
        <v>117</v>
      </c>
      <c r="H235" s="277">
        <v>127</v>
      </c>
      <c r="I235" s="277">
        <v>158</v>
      </c>
      <c r="J235" s="277">
        <v>188</v>
      </c>
      <c r="K235" s="277">
        <v>183</v>
      </c>
      <c r="L235" s="277">
        <v>168</v>
      </c>
      <c r="M235" s="277">
        <v>267</v>
      </c>
      <c r="N235" s="277">
        <v>321</v>
      </c>
      <c r="O235" s="278">
        <v>321</v>
      </c>
      <c r="P235" s="256"/>
      <c r="Q235" s="236">
        <f>SUM(D235:O235)</f>
        <v>2085</v>
      </c>
    </row>
    <row r="236" spans="1:17" s="4" customFormat="1">
      <c r="D236" s="144" t="s">
        <v>110</v>
      </c>
      <c r="E236" s="144" t="s">
        <v>111</v>
      </c>
      <c r="F236" s="144" t="s">
        <v>112</v>
      </c>
      <c r="G236" s="144" t="s">
        <v>113</v>
      </c>
      <c r="H236" s="144" t="s">
        <v>114</v>
      </c>
      <c r="I236" s="145" t="s">
        <v>115</v>
      </c>
      <c r="J236" s="144" t="s">
        <v>110</v>
      </c>
      <c r="K236" s="144" t="s">
        <v>111</v>
      </c>
      <c r="L236" s="144" t="s">
        <v>112</v>
      </c>
      <c r="M236" s="144" t="s">
        <v>113</v>
      </c>
      <c r="N236" s="144" t="s">
        <v>114</v>
      </c>
      <c r="O236" s="145" t="s">
        <v>115</v>
      </c>
      <c r="Q236" s="239">
        <f>SUM(Q234:Q235)</f>
        <v>10621</v>
      </c>
    </row>
    <row r="237" spans="1:17" s="4" customFormat="1">
      <c r="C237" s="174">
        <v>1</v>
      </c>
      <c r="D237" s="149">
        <f t="shared" ref="D237:I237" si="66">SUM(D235,J235)</f>
        <v>276</v>
      </c>
      <c r="E237" s="149">
        <f t="shared" si="66"/>
        <v>245</v>
      </c>
      <c r="F237" s="149">
        <f t="shared" si="66"/>
        <v>253</v>
      </c>
      <c r="G237" s="149">
        <f t="shared" si="66"/>
        <v>384</v>
      </c>
      <c r="H237" s="149">
        <f t="shared" si="66"/>
        <v>448</v>
      </c>
      <c r="I237" s="149">
        <f t="shared" si="66"/>
        <v>479</v>
      </c>
      <c r="J237" s="149">
        <f t="shared" ref="J237:O237" si="67">J235</f>
        <v>188</v>
      </c>
      <c r="K237" s="149">
        <f t="shared" si="67"/>
        <v>183</v>
      </c>
      <c r="L237" s="149">
        <f t="shared" si="67"/>
        <v>168</v>
      </c>
      <c r="M237" s="149">
        <f t="shared" si="67"/>
        <v>267</v>
      </c>
      <c r="N237" s="149">
        <f t="shared" si="67"/>
        <v>321</v>
      </c>
      <c r="O237" s="149">
        <f t="shared" si="67"/>
        <v>321</v>
      </c>
    </row>
    <row r="238" spans="1:17" s="4" customFormat="1">
      <c r="D238" s="149">
        <f t="shared" ref="D238:I238" si="68">SUM(D234:D235,J234:J235)</f>
        <v>1657</v>
      </c>
      <c r="E238" s="149">
        <f t="shared" si="68"/>
        <v>1647</v>
      </c>
      <c r="F238" s="149">
        <f t="shared" si="68"/>
        <v>1671</v>
      </c>
      <c r="G238" s="149">
        <f t="shared" si="68"/>
        <v>1807</v>
      </c>
      <c r="H238" s="149">
        <f t="shared" si="68"/>
        <v>1818</v>
      </c>
      <c r="I238" s="149">
        <f t="shared" si="68"/>
        <v>2021</v>
      </c>
      <c r="J238" s="149">
        <f t="shared" ref="J238:O238" si="69">SUM(J234:J235)</f>
        <v>988</v>
      </c>
      <c r="K238" s="149">
        <f t="shared" si="69"/>
        <v>1039</v>
      </c>
      <c r="L238" s="149">
        <f t="shared" si="69"/>
        <v>995</v>
      </c>
      <c r="M238" s="149">
        <f t="shared" si="69"/>
        <v>1111</v>
      </c>
      <c r="N238" s="149">
        <f t="shared" si="69"/>
        <v>1129</v>
      </c>
      <c r="O238" s="149">
        <f t="shared" si="69"/>
        <v>1269</v>
      </c>
    </row>
    <row r="239" spans="1:17" s="179" customFormat="1">
      <c r="C239" s="178" t="s">
        <v>143</v>
      </c>
      <c r="D239" s="180">
        <f t="shared" ref="D239:O239" si="70">D237/D238*100</f>
        <v>16.656608328304166</v>
      </c>
      <c r="E239" s="180">
        <f t="shared" si="70"/>
        <v>14.875531268973891</v>
      </c>
      <c r="F239" s="180">
        <f t="shared" si="70"/>
        <v>15.140634350688211</v>
      </c>
      <c r="G239" s="180">
        <f t="shared" si="70"/>
        <v>21.250691754288876</v>
      </c>
      <c r="H239" s="180">
        <f t="shared" si="70"/>
        <v>24.642464246424641</v>
      </c>
      <c r="I239" s="180">
        <f t="shared" si="70"/>
        <v>23.701138050470064</v>
      </c>
      <c r="J239" s="180">
        <f t="shared" si="70"/>
        <v>19.02834008097166</v>
      </c>
      <c r="K239" s="180">
        <f t="shared" si="70"/>
        <v>17.613089509143407</v>
      </c>
      <c r="L239" s="180">
        <f t="shared" si="70"/>
        <v>16.884422110552762</v>
      </c>
      <c r="M239" s="180">
        <f t="shared" si="70"/>
        <v>24.032403240324033</v>
      </c>
      <c r="N239" s="180">
        <f t="shared" si="70"/>
        <v>28.432240921169178</v>
      </c>
      <c r="O239" s="180">
        <f t="shared" si="70"/>
        <v>25.295508274231675</v>
      </c>
    </row>
    <row r="240" spans="1:17" s="179" customFormat="1">
      <c r="C240" s="178" t="s">
        <v>171</v>
      </c>
      <c r="D240" s="180"/>
      <c r="E240" s="180"/>
      <c r="F240" s="180"/>
      <c r="J240" s="180"/>
      <c r="K240" s="180"/>
      <c r="L240" s="180"/>
    </row>
    <row r="241" spans="1:25" s="4" customFormat="1"/>
    <row r="242" spans="1:25" s="4" customFormat="1" ht="36" customHeight="1">
      <c r="B242" s="252" t="s">
        <v>107</v>
      </c>
      <c r="C242" s="252"/>
      <c r="D242" s="253" t="s">
        <v>108</v>
      </c>
      <c r="E242" s="254"/>
      <c r="F242" s="254"/>
      <c r="G242" s="254"/>
      <c r="H242" s="254"/>
      <c r="I242" s="254"/>
      <c r="J242" s="254"/>
      <c r="K242" s="254"/>
      <c r="L242" s="254"/>
      <c r="M242" s="254"/>
      <c r="N242" s="254"/>
      <c r="O242" s="255"/>
      <c r="P242" s="256"/>
      <c r="Q242" s="233"/>
      <c r="T242" s="292" t="s">
        <v>107</v>
      </c>
      <c r="U242" s="292"/>
      <c r="V242" s="309" t="s">
        <v>108</v>
      </c>
      <c r="W242" s="310"/>
      <c r="X242" s="310"/>
      <c r="Y242" s="311"/>
    </row>
    <row r="243" spans="1:25" s="4" customFormat="1" ht="36" customHeight="1">
      <c r="B243" s="252"/>
      <c r="C243" s="252"/>
      <c r="D243" s="253" t="s">
        <v>169</v>
      </c>
      <c r="E243" s="254"/>
      <c r="F243" s="254"/>
      <c r="G243" s="254"/>
      <c r="H243" s="254"/>
      <c r="I243" s="254"/>
      <c r="J243" s="254" t="s">
        <v>123</v>
      </c>
      <c r="K243" s="254"/>
      <c r="L243" s="254"/>
      <c r="M243" s="254"/>
      <c r="N243" s="254"/>
      <c r="O243" s="255"/>
      <c r="P243" s="256"/>
      <c r="Q243" s="233"/>
      <c r="T243" s="292"/>
      <c r="U243" s="292"/>
      <c r="V243" s="309" t="s">
        <v>169</v>
      </c>
      <c r="W243" s="310"/>
      <c r="X243" s="310" t="s">
        <v>123</v>
      </c>
      <c r="Y243" s="311"/>
    </row>
    <row r="244" spans="1:25" s="4" customFormat="1" ht="24">
      <c r="B244" s="252"/>
      <c r="C244" s="252"/>
      <c r="D244" s="253" t="s">
        <v>162</v>
      </c>
      <c r="E244" s="254"/>
      <c r="F244" s="254"/>
      <c r="G244" s="254"/>
      <c r="H244" s="254"/>
      <c r="I244" s="254"/>
      <c r="J244" s="254" t="s">
        <v>162</v>
      </c>
      <c r="K244" s="254"/>
      <c r="L244" s="254"/>
      <c r="M244" s="254"/>
      <c r="N244" s="254"/>
      <c r="O244" s="255"/>
      <c r="P244" s="256"/>
      <c r="Q244" s="233"/>
      <c r="T244" s="292"/>
      <c r="U244" s="292"/>
      <c r="V244" s="309" t="s">
        <v>196</v>
      </c>
      <c r="W244" s="310"/>
      <c r="X244" s="310" t="s">
        <v>196</v>
      </c>
      <c r="Y244" s="311"/>
    </row>
    <row r="245" spans="1:25" s="4" customFormat="1" ht="24">
      <c r="B245" s="252"/>
      <c r="C245" s="252"/>
      <c r="D245" s="257" t="s">
        <v>163</v>
      </c>
      <c r="E245" s="258" t="s">
        <v>164</v>
      </c>
      <c r="F245" s="258" t="s">
        <v>165</v>
      </c>
      <c r="G245" s="258" t="s">
        <v>166</v>
      </c>
      <c r="H245" s="258" t="s">
        <v>167</v>
      </c>
      <c r="I245" s="258" t="s">
        <v>168</v>
      </c>
      <c r="J245" s="258" t="s">
        <v>163</v>
      </c>
      <c r="K245" s="258" t="s">
        <v>164</v>
      </c>
      <c r="L245" s="258" t="s">
        <v>165</v>
      </c>
      <c r="M245" s="258" t="s">
        <v>166</v>
      </c>
      <c r="N245" s="258" t="s">
        <v>167</v>
      </c>
      <c r="O245" s="259" t="s">
        <v>168</v>
      </c>
      <c r="P245" s="256"/>
      <c r="Q245" s="233"/>
      <c r="T245" s="292"/>
      <c r="U245" s="292"/>
      <c r="V245" s="309" t="s">
        <v>197</v>
      </c>
      <c r="W245" s="310" t="s">
        <v>198</v>
      </c>
      <c r="X245" s="310" t="s">
        <v>197</v>
      </c>
      <c r="Y245" s="311" t="s">
        <v>198</v>
      </c>
    </row>
    <row r="246" spans="1:25" s="4" customFormat="1" ht="24">
      <c r="B246" s="260"/>
      <c r="C246" s="260"/>
      <c r="D246" s="261" t="s">
        <v>156</v>
      </c>
      <c r="E246" s="262" t="s">
        <v>156</v>
      </c>
      <c r="F246" s="262" t="s">
        <v>156</v>
      </c>
      <c r="G246" s="262" t="s">
        <v>156</v>
      </c>
      <c r="H246" s="262" t="s">
        <v>156</v>
      </c>
      <c r="I246" s="262" t="s">
        <v>156</v>
      </c>
      <c r="J246" s="262" t="s">
        <v>156</v>
      </c>
      <c r="K246" s="262" t="s">
        <v>156</v>
      </c>
      <c r="L246" s="262" t="s">
        <v>156</v>
      </c>
      <c r="M246" s="262" t="s">
        <v>156</v>
      </c>
      <c r="N246" s="262" t="s">
        <v>156</v>
      </c>
      <c r="O246" s="263" t="s">
        <v>156</v>
      </c>
      <c r="P246" s="256"/>
      <c r="Q246" s="233"/>
      <c r="T246" s="293"/>
      <c r="U246" s="293"/>
      <c r="V246" s="312" t="s">
        <v>156</v>
      </c>
      <c r="W246" s="313" t="s">
        <v>156</v>
      </c>
      <c r="X246" s="313" t="s">
        <v>156</v>
      </c>
      <c r="Y246" s="314" t="s">
        <v>156</v>
      </c>
    </row>
    <row r="247" spans="1:25" s="4" customFormat="1" ht="24">
      <c r="B247" s="264" t="s">
        <v>178</v>
      </c>
      <c r="C247" s="265" t="s">
        <v>142</v>
      </c>
      <c r="D247" s="266">
        <v>641</v>
      </c>
      <c r="E247" s="267">
        <v>581</v>
      </c>
      <c r="F247" s="267">
        <v>648</v>
      </c>
      <c r="G247" s="267">
        <v>656</v>
      </c>
      <c r="H247" s="267">
        <v>646</v>
      </c>
      <c r="I247" s="267">
        <v>704</v>
      </c>
      <c r="J247" s="267">
        <v>918</v>
      </c>
      <c r="K247" s="267">
        <v>984</v>
      </c>
      <c r="L247" s="267">
        <v>920</v>
      </c>
      <c r="M247" s="267">
        <v>1038</v>
      </c>
      <c r="N247" s="267">
        <v>1070</v>
      </c>
      <c r="O247" s="268">
        <v>1168</v>
      </c>
      <c r="P247" s="256"/>
      <c r="Q247" s="236">
        <f>SUM(D247:O247)</f>
        <v>9974</v>
      </c>
      <c r="T247" s="294" t="s">
        <v>178</v>
      </c>
      <c r="U247" s="315" t="s">
        <v>142</v>
      </c>
      <c r="V247" s="295">
        <v>1870</v>
      </c>
      <c r="W247" s="296">
        <v>2006</v>
      </c>
      <c r="X247" s="296">
        <v>2822</v>
      </c>
      <c r="Y247" s="297">
        <v>3276</v>
      </c>
    </row>
    <row r="248" spans="1:25" s="4" customFormat="1">
      <c r="B248" s="274"/>
      <c r="C248" s="275" t="s">
        <v>132</v>
      </c>
      <c r="D248" s="276">
        <v>28</v>
      </c>
      <c r="E248" s="277">
        <v>27</v>
      </c>
      <c r="F248" s="277">
        <v>28</v>
      </c>
      <c r="G248" s="277">
        <v>40</v>
      </c>
      <c r="H248" s="277">
        <v>43</v>
      </c>
      <c r="I248" s="277">
        <v>48</v>
      </c>
      <c r="J248" s="277">
        <v>70</v>
      </c>
      <c r="K248" s="277">
        <v>55</v>
      </c>
      <c r="L248" s="277">
        <v>75</v>
      </c>
      <c r="M248" s="277">
        <v>73</v>
      </c>
      <c r="N248" s="277">
        <v>59</v>
      </c>
      <c r="O248" s="278">
        <v>101</v>
      </c>
      <c r="P248" s="256"/>
      <c r="Q248" s="236">
        <f>SUM(D248:O248)</f>
        <v>647</v>
      </c>
      <c r="T248" s="302"/>
      <c r="U248" s="316" t="s">
        <v>132</v>
      </c>
      <c r="V248" s="303">
        <v>83</v>
      </c>
      <c r="W248" s="304">
        <v>131</v>
      </c>
      <c r="X248" s="304">
        <v>200</v>
      </c>
      <c r="Y248" s="305">
        <v>233</v>
      </c>
    </row>
    <row r="249" spans="1:25" s="4" customFormat="1">
      <c r="D249" s="144" t="s">
        <v>110</v>
      </c>
      <c r="E249" s="144" t="s">
        <v>111</v>
      </c>
      <c r="F249" s="144" t="s">
        <v>112</v>
      </c>
      <c r="G249" s="144" t="s">
        <v>113</v>
      </c>
      <c r="H249" s="144" t="s">
        <v>114</v>
      </c>
      <c r="I249" s="145" t="s">
        <v>115</v>
      </c>
      <c r="J249" s="144" t="s">
        <v>110</v>
      </c>
      <c r="K249" s="144" t="s">
        <v>111</v>
      </c>
      <c r="L249" s="144" t="s">
        <v>112</v>
      </c>
      <c r="M249" s="144" t="s">
        <v>113</v>
      </c>
      <c r="N249" s="144" t="s">
        <v>114</v>
      </c>
      <c r="O249" s="145" t="s">
        <v>115</v>
      </c>
      <c r="Q249" s="239">
        <f>SUM(Q247:Q248)</f>
        <v>10621</v>
      </c>
      <c r="T249"/>
      <c r="U249" s="306"/>
      <c r="V249" s="339">
        <f>SUM(V247:V248,X247:X248)</f>
        <v>4975</v>
      </c>
      <c r="W249" s="339">
        <f>SUM(W247:W248,Y247:Y248)</f>
        <v>5646</v>
      </c>
      <c r="X249" s="306">
        <f>SUM(X247:X248)</f>
        <v>3022</v>
      </c>
      <c r="Y249" s="306">
        <f>SUM(Y247:Y248)</f>
        <v>3509</v>
      </c>
    </row>
    <row r="250" spans="1:25" s="4" customFormat="1">
      <c r="C250" s="174">
        <v>1</v>
      </c>
      <c r="D250" s="149">
        <f t="shared" ref="D250:I250" si="71">SUM(D248,J248)</f>
        <v>98</v>
      </c>
      <c r="E250" s="149">
        <f t="shared" si="71"/>
        <v>82</v>
      </c>
      <c r="F250" s="149">
        <f t="shared" si="71"/>
        <v>103</v>
      </c>
      <c r="G250" s="149">
        <f t="shared" si="71"/>
        <v>113</v>
      </c>
      <c r="H250" s="149">
        <f t="shared" si="71"/>
        <v>102</v>
      </c>
      <c r="I250" s="149">
        <f t="shared" si="71"/>
        <v>149</v>
      </c>
      <c r="J250" s="149">
        <f t="shared" ref="J250:O250" si="72">J248</f>
        <v>70</v>
      </c>
      <c r="K250" s="149">
        <f t="shared" si="72"/>
        <v>55</v>
      </c>
      <c r="L250" s="149">
        <f t="shared" si="72"/>
        <v>75</v>
      </c>
      <c r="M250" s="149">
        <f t="shared" si="72"/>
        <v>73</v>
      </c>
      <c r="N250" s="149">
        <f t="shared" si="72"/>
        <v>59</v>
      </c>
      <c r="O250" s="149">
        <f t="shared" si="72"/>
        <v>101</v>
      </c>
      <c r="T250"/>
      <c r="U250" s="306"/>
      <c r="V250" s="337">
        <f>(SUM(V248,X248)/V249)*100</f>
        <v>5.6884422110552766</v>
      </c>
      <c r="W250" s="337">
        <f>(SUM(W248,Y248)/W249)*100</f>
        <v>6.4470421537371596</v>
      </c>
      <c r="X250" s="317">
        <f>X248/X249*100</f>
        <v>6.6181336863004629</v>
      </c>
      <c r="Y250" s="317">
        <f>Y248/Y249*100</f>
        <v>6.6400683955542883</v>
      </c>
    </row>
    <row r="251" spans="1:25" s="4" customFormat="1">
      <c r="D251" s="149">
        <f t="shared" ref="D251:I251" si="73">SUM(D247:D248,J247:J248)</f>
        <v>1657</v>
      </c>
      <c r="E251" s="149">
        <f t="shared" si="73"/>
        <v>1647</v>
      </c>
      <c r="F251" s="149">
        <f t="shared" si="73"/>
        <v>1671</v>
      </c>
      <c r="G251" s="149">
        <f t="shared" si="73"/>
        <v>1807</v>
      </c>
      <c r="H251" s="149">
        <f t="shared" si="73"/>
        <v>1818</v>
      </c>
      <c r="I251" s="149">
        <f t="shared" si="73"/>
        <v>2021</v>
      </c>
      <c r="J251" s="149">
        <f t="shared" ref="J251:O251" si="74">SUM(J247:J248)</f>
        <v>988</v>
      </c>
      <c r="K251" s="149">
        <f t="shared" si="74"/>
        <v>1039</v>
      </c>
      <c r="L251" s="149">
        <f t="shared" si="74"/>
        <v>995</v>
      </c>
      <c r="M251" s="149">
        <f t="shared" si="74"/>
        <v>1111</v>
      </c>
      <c r="N251" s="149">
        <f t="shared" si="74"/>
        <v>1129</v>
      </c>
      <c r="O251" s="149">
        <f t="shared" si="74"/>
        <v>1269</v>
      </c>
    </row>
    <row r="252" spans="1:25" s="12" customFormat="1">
      <c r="C252" s="181" t="s">
        <v>143</v>
      </c>
      <c r="D252" s="183">
        <f t="shared" ref="D252:O252" si="75">D250/D251*100</f>
        <v>5.9143029571514782</v>
      </c>
      <c r="E252" s="183">
        <f t="shared" si="75"/>
        <v>4.9787492410443228</v>
      </c>
      <c r="F252" s="183">
        <f t="shared" si="75"/>
        <v>6.163973668461999</v>
      </c>
      <c r="G252" s="183">
        <f t="shared" si="75"/>
        <v>6.2534587714443823</v>
      </c>
      <c r="H252" s="183">
        <f t="shared" si="75"/>
        <v>5.6105610561056105</v>
      </c>
      <c r="I252" s="284">
        <f t="shared" si="75"/>
        <v>7.3725878278080161</v>
      </c>
      <c r="J252" s="183">
        <f t="shared" si="75"/>
        <v>7.0850202429149798</v>
      </c>
      <c r="K252" s="183">
        <f t="shared" si="75"/>
        <v>5.2935514918190565</v>
      </c>
      <c r="L252" s="183">
        <f t="shared" si="75"/>
        <v>7.5376884422110546</v>
      </c>
      <c r="M252" s="108">
        <f t="shared" si="75"/>
        <v>6.5706570657065715</v>
      </c>
      <c r="N252" s="108">
        <f t="shared" si="75"/>
        <v>5.2258635961027453</v>
      </c>
      <c r="O252" s="286">
        <f t="shared" si="75"/>
        <v>7.9590228526398743</v>
      </c>
    </row>
    <row r="253" spans="1:25" s="12" customFormat="1">
      <c r="A253" s="181" t="s">
        <v>126</v>
      </c>
      <c r="D253" s="183">
        <f>L22</f>
        <v>2.2727272727272729</v>
      </c>
      <c r="E253" s="183">
        <f>M22</f>
        <v>6.5217391304347823</v>
      </c>
      <c r="F253" s="183">
        <f>N22</f>
        <v>7.6923076923076925</v>
      </c>
      <c r="G253" s="181"/>
      <c r="H253" s="181"/>
      <c r="I253" s="181"/>
      <c r="J253" s="183">
        <f>Z22</f>
        <v>7.1428571428571432</v>
      </c>
      <c r="K253" s="183">
        <f>AA22</f>
        <v>11.764705882352942</v>
      </c>
      <c r="L253" s="108">
        <f>AB22</f>
        <v>9.5238095238095237</v>
      </c>
    </row>
    <row r="254" spans="1:25" s="12" customFormat="1">
      <c r="A254" s="181"/>
      <c r="D254" s="318">
        <f>SUM(D250:F250)</f>
        <v>283</v>
      </c>
      <c r="E254" s="319"/>
      <c r="F254" s="319"/>
      <c r="G254" s="318">
        <f>SUM(G250:I250)</f>
        <v>364</v>
      </c>
      <c r="H254" s="319"/>
      <c r="I254" s="319"/>
      <c r="J254" s="318">
        <f>SUM(J250:L250)</f>
        <v>200</v>
      </c>
      <c r="K254" s="319"/>
      <c r="L254" s="319"/>
      <c r="M254" s="318">
        <f>SUM(M250:O250)</f>
        <v>233</v>
      </c>
      <c r="N254" s="319"/>
    </row>
    <row r="255" spans="1:25" s="12" customFormat="1">
      <c r="A255" s="181"/>
      <c r="D255" s="318">
        <f>SUM(D251:F251)</f>
        <v>4975</v>
      </c>
      <c r="E255" s="320">
        <f>D254/D255*100</f>
        <v>5.6884422110552766</v>
      </c>
      <c r="F255" s="319"/>
      <c r="G255" s="318">
        <f>SUM(G251:I251)</f>
        <v>5646</v>
      </c>
      <c r="H255" s="320">
        <f>G254/G255*100</f>
        <v>6.4470421537371596</v>
      </c>
      <c r="I255" s="319"/>
      <c r="J255" s="318">
        <f>SUM(J251:L251)</f>
        <v>3022</v>
      </c>
      <c r="K255" s="320">
        <f>J254/J255*100</f>
        <v>6.6181336863004629</v>
      </c>
      <c r="L255" s="319"/>
      <c r="M255" s="318">
        <f>SUM(M251:O251)</f>
        <v>3509</v>
      </c>
      <c r="N255" s="320">
        <f>M254/M255*100</f>
        <v>6.6400683955542883</v>
      </c>
    </row>
    <row r="256" spans="1:25" s="4" customFormat="1"/>
    <row r="257" spans="1:25" s="4" customFormat="1" ht="36" customHeight="1">
      <c r="B257" s="252" t="s">
        <v>107</v>
      </c>
      <c r="C257" s="252"/>
      <c r="D257" s="253" t="s">
        <v>108</v>
      </c>
      <c r="E257" s="254"/>
      <c r="F257" s="254"/>
      <c r="G257" s="254"/>
      <c r="H257" s="254"/>
      <c r="I257" s="254"/>
      <c r="J257" s="254"/>
      <c r="K257" s="254"/>
      <c r="L257" s="254"/>
      <c r="M257" s="254"/>
      <c r="N257" s="254"/>
      <c r="O257" s="255"/>
      <c r="P257" s="256"/>
      <c r="Q257" s="233"/>
      <c r="T257" s="292" t="s">
        <v>107</v>
      </c>
      <c r="U257" s="292"/>
      <c r="V257" s="309" t="s">
        <v>108</v>
      </c>
      <c r="W257" s="310"/>
      <c r="X257" s="310"/>
      <c r="Y257" s="311"/>
    </row>
    <row r="258" spans="1:25" s="4" customFormat="1" ht="36" customHeight="1">
      <c r="B258" s="252"/>
      <c r="C258" s="252"/>
      <c r="D258" s="253" t="s">
        <v>169</v>
      </c>
      <c r="E258" s="254"/>
      <c r="F258" s="254"/>
      <c r="G258" s="254"/>
      <c r="H258" s="254"/>
      <c r="I258" s="254"/>
      <c r="J258" s="254" t="s">
        <v>123</v>
      </c>
      <c r="K258" s="254"/>
      <c r="L258" s="254"/>
      <c r="M258" s="254"/>
      <c r="N258" s="254"/>
      <c r="O258" s="255"/>
      <c r="P258" s="256"/>
      <c r="Q258" s="233"/>
      <c r="T258" s="292"/>
      <c r="U258" s="292"/>
      <c r="V258" s="309" t="s">
        <v>169</v>
      </c>
      <c r="W258" s="310"/>
      <c r="X258" s="310" t="s">
        <v>123</v>
      </c>
      <c r="Y258" s="311"/>
    </row>
    <row r="259" spans="1:25" s="4" customFormat="1" ht="24">
      <c r="B259" s="252"/>
      <c r="C259" s="252"/>
      <c r="D259" s="253" t="s">
        <v>162</v>
      </c>
      <c r="E259" s="254"/>
      <c r="F259" s="254"/>
      <c r="G259" s="254"/>
      <c r="H259" s="254"/>
      <c r="I259" s="254"/>
      <c r="J259" s="254" t="s">
        <v>162</v>
      </c>
      <c r="K259" s="254"/>
      <c r="L259" s="254"/>
      <c r="M259" s="254"/>
      <c r="N259" s="254"/>
      <c r="O259" s="255"/>
      <c r="P259" s="256"/>
      <c r="Q259" s="233"/>
      <c r="T259" s="292"/>
      <c r="U259" s="292"/>
      <c r="V259" s="309" t="s">
        <v>196</v>
      </c>
      <c r="W259" s="310"/>
      <c r="X259" s="310" t="s">
        <v>196</v>
      </c>
      <c r="Y259" s="311"/>
    </row>
    <row r="260" spans="1:25" s="4" customFormat="1" ht="24">
      <c r="B260" s="252"/>
      <c r="C260" s="252"/>
      <c r="D260" s="257" t="s">
        <v>163</v>
      </c>
      <c r="E260" s="258" t="s">
        <v>164</v>
      </c>
      <c r="F260" s="258" t="s">
        <v>165</v>
      </c>
      <c r="G260" s="258" t="s">
        <v>166</v>
      </c>
      <c r="H260" s="258" t="s">
        <v>167</v>
      </c>
      <c r="I260" s="258" t="s">
        <v>168</v>
      </c>
      <c r="J260" s="258" t="s">
        <v>163</v>
      </c>
      <c r="K260" s="258" t="s">
        <v>164</v>
      </c>
      <c r="L260" s="258" t="s">
        <v>165</v>
      </c>
      <c r="M260" s="258" t="s">
        <v>166</v>
      </c>
      <c r="N260" s="258" t="s">
        <v>167</v>
      </c>
      <c r="O260" s="259" t="s">
        <v>168</v>
      </c>
      <c r="P260" s="256"/>
      <c r="Q260" s="233"/>
      <c r="T260" s="292"/>
      <c r="U260" s="292"/>
      <c r="V260" s="309" t="s">
        <v>197</v>
      </c>
      <c r="W260" s="310" t="s">
        <v>198</v>
      </c>
      <c r="X260" s="310" t="s">
        <v>197</v>
      </c>
      <c r="Y260" s="311" t="s">
        <v>198</v>
      </c>
    </row>
    <row r="261" spans="1:25" s="4" customFormat="1" ht="24">
      <c r="B261" s="260"/>
      <c r="C261" s="260"/>
      <c r="D261" s="261" t="s">
        <v>156</v>
      </c>
      <c r="E261" s="262" t="s">
        <v>156</v>
      </c>
      <c r="F261" s="262" t="s">
        <v>156</v>
      </c>
      <c r="G261" s="262" t="s">
        <v>156</v>
      </c>
      <c r="H261" s="262" t="s">
        <v>156</v>
      </c>
      <c r="I261" s="262" t="s">
        <v>156</v>
      </c>
      <c r="J261" s="262" t="s">
        <v>156</v>
      </c>
      <c r="K261" s="262" t="s">
        <v>156</v>
      </c>
      <c r="L261" s="262" t="s">
        <v>156</v>
      </c>
      <c r="M261" s="262" t="s">
        <v>156</v>
      </c>
      <c r="N261" s="262" t="s">
        <v>156</v>
      </c>
      <c r="O261" s="263" t="s">
        <v>156</v>
      </c>
      <c r="P261" s="256"/>
      <c r="Q261" s="233"/>
      <c r="T261" s="293"/>
      <c r="U261" s="293"/>
      <c r="V261" s="312" t="s">
        <v>156</v>
      </c>
      <c r="W261" s="313" t="s">
        <v>156</v>
      </c>
      <c r="X261" s="313" t="s">
        <v>156</v>
      </c>
      <c r="Y261" s="314" t="s">
        <v>156</v>
      </c>
    </row>
    <row r="262" spans="1:25" s="4" customFormat="1" ht="48">
      <c r="B262" s="264" t="s">
        <v>179</v>
      </c>
      <c r="C262" s="265" t="s">
        <v>142</v>
      </c>
      <c r="D262" s="266">
        <v>655</v>
      </c>
      <c r="E262" s="267">
        <v>595</v>
      </c>
      <c r="F262" s="267">
        <v>660</v>
      </c>
      <c r="G262" s="267">
        <v>678</v>
      </c>
      <c r="H262" s="267">
        <v>668</v>
      </c>
      <c r="I262" s="267">
        <v>739</v>
      </c>
      <c r="J262" s="267">
        <v>938</v>
      </c>
      <c r="K262" s="267">
        <v>982</v>
      </c>
      <c r="L262" s="267">
        <v>928</v>
      </c>
      <c r="M262" s="267">
        <v>1039</v>
      </c>
      <c r="N262" s="267">
        <v>1066</v>
      </c>
      <c r="O262" s="268">
        <v>1234</v>
      </c>
      <c r="P262" s="256"/>
      <c r="Q262" s="236">
        <f>SUM(D262:O262)</f>
        <v>10182</v>
      </c>
      <c r="T262" s="294" t="s">
        <v>179</v>
      </c>
      <c r="U262" s="315" t="s">
        <v>142</v>
      </c>
      <c r="V262" s="295">
        <v>1910</v>
      </c>
      <c r="W262" s="296">
        <v>2085</v>
      </c>
      <c r="X262" s="296">
        <v>2848</v>
      </c>
      <c r="Y262" s="297">
        <v>3339</v>
      </c>
    </row>
    <row r="263" spans="1:25" s="4" customFormat="1">
      <c r="B263" s="274"/>
      <c r="C263" s="275" t="s">
        <v>132</v>
      </c>
      <c r="D263" s="276">
        <v>14</v>
      </c>
      <c r="E263" s="277">
        <v>13</v>
      </c>
      <c r="F263" s="277">
        <v>16</v>
      </c>
      <c r="G263" s="277">
        <v>18</v>
      </c>
      <c r="H263" s="277">
        <v>21</v>
      </c>
      <c r="I263" s="277">
        <v>13</v>
      </c>
      <c r="J263" s="277">
        <v>50</v>
      </c>
      <c r="K263" s="277">
        <v>57</v>
      </c>
      <c r="L263" s="277">
        <v>67</v>
      </c>
      <c r="M263" s="277">
        <v>72</v>
      </c>
      <c r="N263" s="277">
        <v>63</v>
      </c>
      <c r="O263" s="278">
        <v>35</v>
      </c>
      <c r="P263" s="256"/>
      <c r="Q263" s="236">
        <f>SUM(D263:O263)</f>
        <v>439</v>
      </c>
      <c r="T263" s="302"/>
      <c r="U263" s="316" t="s">
        <v>132</v>
      </c>
      <c r="V263" s="303">
        <v>43</v>
      </c>
      <c r="W263" s="304">
        <v>52</v>
      </c>
      <c r="X263" s="304">
        <v>174</v>
      </c>
      <c r="Y263" s="305">
        <v>170</v>
      </c>
    </row>
    <row r="264" spans="1:25" s="4" customFormat="1">
      <c r="D264" s="144" t="s">
        <v>110</v>
      </c>
      <c r="E264" s="144" t="s">
        <v>111</v>
      </c>
      <c r="F264" s="144" t="s">
        <v>112</v>
      </c>
      <c r="G264" s="144" t="s">
        <v>113</v>
      </c>
      <c r="H264" s="144" t="s">
        <v>114</v>
      </c>
      <c r="I264" s="145" t="s">
        <v>115</v>
      </c>
      <c r="J264" s="144" t="s">
        <v>110</v>
      </c>
      <c r="K264" s="144" t="s">
        <v>111</v>
      </c>
      <c r="L264" s="144" t="s">
        <v>112</v>
      </c>
      <c r="M264" s="144" t="s">
        <v>113</v>
      </c>
      <c r="N264" s="144" t="s">
        <v>114</v>
      </c>
      <c r="O264" s="145" t="s">
        <v>115</v>
      </c>
      <c r="Q264" s="239">
        <f>SUM(Q262:Q263)</f>
        <v>10621</v>
      </c>
      <c r="T264"/>
      <c r="U264" s="306"/>
      <c r="V264" s="339">
        <f>SUM(V262:V263,X262:X263)</f>
        <v>4975</v>
      </c>
      <c r="W264" s="339">
        <f>SUM(W262:W263,Y262:Y263)</f>
        <v>5646</v>
      </c>
      <c r="X264" s="306">
        <f>SUM(X262:X263)</f>
        <v>3022</v>
      </c>
      <c r="Y264" s="306">
        <f>SUM(Y262:Y263)</f>
        <v>3509</v>
      </c>
    </row>
    <row r="265" spans="1:25" s="4" customFormat="1">
      <c r="C265" s="174">
        <v>1</v>
      </c>
      <c r="D265" s="149">
        <f t="shared" ref="D265:I265" si="76">SUM(D263,J263)</f>
        <v>64</v>
      </c>
      <c r="E265" s="149">
        <f t="shared" si="76"/>
        <v>70</v>
      </c>
      <c r="F265" s="149">
        <f t="shared" si="76"/>
        <v>83</v>
      </c>
      <c r="G265" s="149">
        <f t="shared" si="76"/>
        <v>90</v>
      </c>
      <c r="H265" s="149">
        <f t="shared" si="76"/>
        <v>84</v>
      </c>
      <c r="I265" s="149">
        <f t="shared" si="76"/>
        <v>48</v>
      </c>
      <c r="J265" s="149">
        <f t="shared" ref="J265:O265" si="77">J263</f>
        <v>50</v>
      </c>
      <c r="K265" s="149">
        <f t="shared" si="77"/>
        <v>57</v>
      </c>
      <c r="L265" s="149">
        <f t="shared" si="77"/>
        <v>67</v>
      </c>
      <c r="M265" s="149">
        <f t="shared" si="77"/>
        <v>72</v>
      </c>
      <c r="N265" s="149">
        <f t="shared" si="77"/>
        <v>63</v>
      </c>
      <c r="O265" s="149">
        <f t="shared" si="77"/>
        <v>35</v>
      </c>
      <c r="T265"/>
      <c r="U265" s="306"/>
      <c r="V265" s="337">
        <f>(SUM(V263,X263)/V264)*100</f>
        <v>4.3618090452261313</v>
      </c>
      <c r="W265" s="337">
        <f>(SUM(W263,Y263)/W264)*100</f>
        <v>3.9319872476089266</v>
      </c>
      <c r="X265" s="317">
        <f>X263/X264*100</f>
        <v>5.7577763070814036</v>
      </c>
      <c r="Y265" s="317">
        <f>Y263/Y264*100</f>
        <v>4.8446850954687948</v>
      </c>
    </row>
    <row r="266" spans="1:25" s="4" customFormat="1">
      <c r="D266" s="149">
        <f t="shared" ref="D266:I266" si="78">SUM(D262:D263,J262:J263)</f>
        <v>1657</v>
      </c>
      <c r="E266" s="149">
        <f t="shared" si="78"/>
        <v>1647</v>
      </c>
      <c r="F266" s="149">
        <f t="shared" si="78"/>
        <v>1671</v>
      </c>
      <c r="G266" s="149">
        <f t="shared" si="78"/>
        <v>1807</v>
      </c>
      <c r="H266" s="149">
        <f t="shared" si="78"/>
        <v>1818</v>
      </c>
      <c r="I266" s="149">
        <f t="shared" si="78"/>
        <v>2021</v>
      </c>
      <c r="J266" s="149">
        <f t="shared" ref="J266:O266" si="79">SUM(J262:J263)</f>
        <v>988</v>
      </c>
      <c r="K266" s="149">
        <f t="shared" si="79"/>
        <v>1039</v>
      </c>
      <c r="L266" s="149">
        <f t="shared" si="79"/>
        <v>995</v>
      </c>
      <c r="M266" s="149">
        <f t="shared" si="79"/>
        <v>1111</v>
      </c>
      <c r="N266" s="149">
        <f t="shared" si="79"/>
        <v>1129</v>
      </c>
      <c r="O266" s="149">
        <f t="shared" si="79"/>
        <v>1269</v>
      </c>
    </row>
    <row r="267" spans="1:25" s="12" customFormat="1">
      <c r="C267" s="181" t="s">
        <v>143</v>
      </c>
      <c r="D267" s="183">
        <f t="shared" ref="D267:O267" si="80">D265/D266*100</f>
        <v>3.8624019312009659</v>
      </c>
      <c r="E267" s="183">
        <f t="shared" si="80"/>
        <v>4.250151791135397</v>
      </c>
      <c r="F267" s="183">
        <f t="shared" si="80"/>
        <v>4.9670855774985041</v>
      </c>
      <c r="G267" s="108">
        <f t="shared" si="80"/>
        <v>4.9806308799114554</v>
      </c>
      <c r="H267" s="108">
        <f t="shared" si="80"/>
        <v>4.6204620462046204</v>
      </c>
      <c r="I267" s="285">
        <f t="shared" si="80"/>
        <v>2.3750618505690251</v>
      </c>
      <c r="J267" s="108">
        <f t="shared" si="80"/>
        <v>5.0607287449392713</v>
      </c>
      <c r="K267" s="183">
        <f t="shared" si="80"/>
        <v>5.4860442733397496</v>
      </c>
      <c r="L267" s="183">
        <f t="shared" si="80"/>
        <v>6.733668341708543</v>
      </c>
      <c r="M267" s="108">
        <f t="shared" si="80"/>
        <v>6.4806480648064806</v>
      </c>
      <c r="N267" s="108">
        <f t="shared" si="80"/>
        <v>5.5801594331266609</v>
      </c>
      <c r="O267" s="285">
        <f t="shared" si="80"/>
        <v>2.7580772261623325</v>
      </c>
    </row>
    <row r="268" spans="1:25" s="12" customFormat="1">
      <c r="A268" s="181" t="s">
        <v>126</v>
      </c>
      <c r="D268" s="183">
        <f>L23</f>
        <v>0</v>
      </c>
      <c r="E268" s="183">
        <f>M23</f>
        <v>2.1739130434782608</v>
      </c>
      <c r="F268" s="183">
        <f>N23</f>
        <v>7.6923076923076925</v>
      </c>
      <c r="J268" s="108">
        <f>Z23</f>
        <v>0</v>
      </c>
      <c r="K268" s="108">
        <f>AA23</f>
        <v>5.882352941176471</v>
      </c>
      <c r="L268" s="108">
        <f>AB23</f>
        <v>9.5238095238095237</v>
      </c>
    </row>
    <row r="269" spans="1:25" s="12" customFormat="1">
      <c r="A269" s="181"/>
      <c r="D269" s="318">
        <f>SUM(D265:F265)</f>
        <v>217</v>
      </c>
      <c r="E269" s="319"/>
      <c r="F269" s="319"/>
      <c r="G269" s="318">
        <f>SUM(G265:I265)</f>
        <v>222</v>
      </c>
      <c r="H269" s="319"/>
      <c r="I269" s="319"/>
      <c r="J269" s="318">
        <f>SUM(J265:L265)</f>
        <v>174</v>
      </c>
      <c r="K269" s="319"/>
      <c r="L269" s="319"/>
      <c r="M269" s="318">
        <f>SUM(M265:O265)</f>
        <v>170</v>
      </c>
      <c r="N269" s="319"/>
    </row>
    <row r="270" spans="1:25" s="12" customFormat="1">
      <c r="A270" s="181"/>
      <c r="D270" s="318">
        <f>SUM(D266:F266)</f>
        <v>4975</v>
      </c>
      <c r="E270" s="320">
        <f>D269/D270*100</f>
        <v>4.3618090452261313</v>
      </c>
      <c r="F270" s="319"/>
      <c r="G270" s="318">
        <f>SUM(G266:I266)</f>
        <v>5646</v>
      </c>
      <c r="H270" s="320">
        <f>G269/G270*100</f>
        <v>3.9319872476089266</v>
      </c>
      <c r="I270" s="319"/>
      <c r="J270" s="318">
        <f>SUM(J266:L266)</f>
        <v>3022</v>
      </c>
      <c r="K270" s="320">
        <f>J269/J270*100</f>
        <v>5.7577763070814036</v>
      </c>
      <c r="L270" s="319"/>
      <c r="M270" s="318">
        <f>SUM(M266:O266)</f>
        <v>3509</v>
      </c>
      <c r="N270" s="320">
        <f>M269/M270*100</f>
        <v>4.8446850954687948</v>
      </c>
    </row>
    <row r="271" spans="1:25" s="4" customFormat="1"/>
    <row r="272" spans="1:25" s="4" customFormat="1" ht="36" customHeight="1">
      <c r="B272" s="252" t="s">
        <v>107</v>
      </c>
      <c r="C272" s="252"/>
      <c r="D272" s="253" t="s">
        <v>108</v>
      </c>
      <c r="E272" s="254"/>
      <c r="F272" s="254"/>
      <c r="G272" s="254"/>
      <c r="H272" s="254"/>
      <c r="I272" s="254"/>
      <c r="J272" s="254"/>
      <c r="K272" s="254"/>
      <c r="L272" s="254"/>
      <c r="M272" s="254"/>
      <c r="N272" s="254"/>
      <c r="O272" s="255"/>
      <c r="P272" s="256"/>
      <c r="Q272" s="234"/>
      <c r="T272" s="292" t="s">
        <v>107</v>
      </c>
      <c r="U272" s="292"/>
      <c r="V272" s="309" t="s">
        <v>108</v>
      </c>
      <c r="W272" s="310"/>
      <c r="X272" s="310"/>
      <c r="Y272" s="311"/>
    </row>
    <row r="273" spans="1:25" s="4" customFormat="1" ht="36" customHeight="1">
      <c r="B273" s="252"/>
      <c r="C273" s="252"/>
      <c r="D273" s="253" t="s">
        <v>169</v>
      </c>
      <c r="E273" s="254"/>
      <c r="F273" s="254"/>
      <c r="G273" s="254"/>
      <c r="H273" s="254"/>
      <c r="I273" s="254"/>
      <c r="J273" s="254" t="s">
        <v>123</v>
      </c>
      <c r="K273" s="254"/>
      <c r="L273" s="254"/>
      <c r="M273" s="254"/>
      <c r="N273" s="254"/>
      <c r="O273" s="255"/>
      <c r="P273" s="256"/>
      <c r="Q273" s="234"/>
      <c r="T273" s="292"/>
      <c r="U273" s="292"/>
      <c r="V273" s="309" t="s">
        <v>169</v>
      </c>
      <c r="W273" s="310"/>
      <c r="X273" s="310" t="s">
        <v>123</v>
      </c>
      <c r="Y273" s="311"/>
    </row>
    <row r="274" spans="1:25" s="4" customFormat="1" ht="24">
      <c r="B274" s="252"/>
      <c r="C274" s="252"/>
      <c r="D274" s="253" t="s">
        <v>162</v>
      </c>
      <c r="E274" s="254"/>
      <c r="F274" s="254"/>
      <c r="G274" s="254"/>
      <c r="H274" s="254"/>
      <c r="I274" s="254"/>
      <c r="J274" s="254" t="s">
        <v>162</v>
      </c>
      <c r="K274" s="254"/>
      <c r="L274" s="254"/>
      <c r="M274" s="254"/>
      <c r="N274" s="254"/>
      <c r="O274" s="255"/>
      <c r="P274" s="256"/>
      <c r="Q274" s="234"/>
      <c r="T274" s="292"/>
      <c r="U274" s="292"/>
      <c r="V274" s="309" t="s">
        <v>196</v>
      </c>
      <c r="W274" s="310"/>
      <c r="X274" s="310" t="s">
        <v>196</v>
      </c>
      <c r="Y274" s="311"/>
    </row>
    <row r="275" spans="1:25" s="4" customFormat="1" ht="24">
      <c r="B275" s="252"/>
      <c r="C275" s="252"/>
      <c r="D275" s="257" t="s">
        <v>163</v>
      </c>
      <c r="E275" s="258" t="s">
        <v>164</v>
      </c>
      <c r="F275" s="258" t="s">
        <v>165</v>
      </c>
      <c r="G275" s="258" t="s">
        <v>166</v>
      </c>
      <c r="H275" s="258" t="s">
        <v>167</v>
      </c>
      <c r="I275" s="258" t="s">
        <v>168</v>
      </c>
      <c r="J275" s="258" t="s">
        <v>163</v>
      </c>
      <c r="K275" s="258" t="s">
        <v>164</v>
      </c>
      <c r="L275" s="258" t="s">
        <v>165</v>
      </c>
      <c r="M275" s="258" t="s">
        <v>166</v>
      </c>
      <c r="N275" s="258" t="s">
        <v>167</v>
      </c>
      <c r="O275" s="259" t="s">
        <v>168</v>
      </c>
      <c r="P275" s="256"/>
      <c r="Q275" s="234"/>
      <c r="T275" s="292"/>
      <c r="U275" s="292"/>
      <c r="V275" s="309" t="s">
        <v>197</v>
      </c>
      <c r="W275" s="310" t="s">
        <v>198</v>
      </c>
      <c r="X275" s="310" t="s">
        <v>197</v>
      </c>
      <c r="Y275" s="311" t="s">
        <v>198</v>
      </c>
    </row>
    <row r="276" spans="1:25" s="4" customFormat="1" ht="24">
      <c r="B276" s="260"/>
      <c r="C276" s="260"/>
      <c r="D276" s="261" t="s">
        <v>156</v>
      </c>
      <c r="E276" s="262" t="s">
        <v>156</v>
      </c>
      <c r="F276" s="262" t="s">
        <v>156</v>
      </c>
      <c r="G276" s="262" t="s">
        <v>156</v>
      </c>
      <c r="H276" s="262" t="s">
        <v>156</v>
      </c>
      <c r="I276" s="262" t="s">
        <v>156</v>
      </c>
      <c r="J276" s="262" t="s">
        <v>156</v>
      </c>
      <c r="K276" s="262" t="s">
        <v>156</v>
      </c>
      <c r="L276" s="262" t="s">
        <v>156</v>
      </c>
      <c r="M276" s="262" t="s">
        <v>156</v>
      </c>
      <c r="N276" s="262" t="s">
        <v>156</v>
      </c>
      <c r="O276" s="263" t="s">
        <v>156</v>
      </c>
      <c r="P276" s="256"/>
      <c r="Q276" s="234"/>
      <c r="T276" s="293"/>
      <c r="U276" s="293"/>
      <c r="V276" s="312" t="s">
        <v>156</v>
      </c>
      <c r="W276" s="313" t="s">
        <v>156</v>
      </c>
      <c r="X276" s="313" t="s">
        <v>156</v>
      </c>
      <c r="Y276" s="314" t="s">
        <v>156</v>
      </c>
    </row>
    <row r="277" spans="1:25" s="4" customFormat="1" ht="36">
      <c r="B277" s="264" t="s">
        <v>180</v>
      </c>
      <c r="C277" s="265" t="s">
        <v>142</v>
      </c>
      <c r="D277" s="266">
        <v>666</v>
      </c>
      <c r="E277" s="267">
        <v>604</v>
      </c>
      <c r="F277" s="267">
        <v>674</v>
      </c>
      <c r="G277" s="267">
        <v>694</v>
      </c>
      <c r="H277" s="267">
        <v>687</v>
      </c>
      <c r="I277" s="267">
        <v>752</v>
      </c>
      <c r="J277" s="267">
        <v>978</v>
      </c>
      <c r="K277" s="267">
        <v>1019</v>
      </c>
      <c r="L277" s="267">
        <v>981</v>
      </c>
      <c r="M277" s="267">
        <v>1100</v>
      </c>
      <c r="N277" s="267">
        <v>1118</v>
      </c>
      <c r="O277" s="268">
        <v>1248</v>
      </c>
      <c r="P277" s="256"/>
      <c r="Q277" s="236">
        <f>SUM(D277:O277)</f>
        <v>10521</v>
      </c>
      <c r="T277" s="294" t="s">
        <v>180</v>
      </c>
      <c r="U277" s="315" t="s">
        <v>142</v>
      </c>
      <c r="V277" s="295">
        <v>1944</v>
      </c>
      <c r="W277" s="296">
        <v>2133</v>
      </c>
      <c r="X277" s="296">
        <v>2978</v>
      </c>
      <c r="Y277" s="297">
        <v>3466</v>
      </c>
    </row>
    <row r="278" spans="1:25" s="4" customFormat="1">
      <c r="B278" s="274"/>
      <c r="C278" s="275" t="s">
        <v>132</v>
      </c>
      <c r="D278" s="276">
        <v>3</v>
      </c>
      <c r="E278" s="277">
        <v>4</v>
      </c>
      <c r="F278" s="277">
        <v>2</v>
      </c>
      <c r="G278" s="277">
        <v>2</v>
      </c>
      <c r="H278" s="277">
        <v>2</v>
      </c>
      <c r="I278" s="277">
        <v>0</v>
      </c>
      <c r="J278" s="277">
        <v>10</v>
      </c>
      <c r="K278" s="277">
        <v>20</v>
      </c>
      <c r="L278" s="277">
        <v>14</v>
      </c>
      <c r="M278" s="277">
        <v>11</v>
      </c>
      <c r="N278" s="277">
        <v>11</v>
      </c>
      <c r="O278" s="278">
        <v>21</v>
      </c>
      <c r="P278" s="256"/>
      <c r="Q278" s="236">
        <f>SUM(D278:O278)</f>
        <v>100</v>
      </c>
      <c r="T278" s="302"/>
      <c r="U278" s="316" t="s">
        <v>132</v>
      </c>
      <c r="V278" s="303">
        <v>9</v>
      </c>
      <c r="W278" s="304">
        <v>4</v>
      </c>
      <c r="X278" s="304">
        <v>44</v>
      </c>
      <c r="Y278" s="305">
        <v>43</v>
      </c>
    </row>
    <row r="279" spans="1:25" s="4" customFormat="1">
      <c r="D279" s="144" t="s">
        <v>110</v>
      </c>
      <c r="E279" s="144" t="s">
        <v>111</v>
      </c>
      <c r="F279" s="144" t="s">
        <v>112</v>
      </c>
      <c r="G279" s="144" t="s">
        <v>113</v>
      </c>
      <c r="H279" s="144" t="s">
        <v>114</v>
      </c>
      <c r="I279" s="145" t="s">
        <v>115</v>
      </c>
      <c r="J279" s="144" t="s">
        <v>110</v>
      </c>
      <c r="K279" s="144" t="s">
        <v>111</v>
      </c>
      <c r="L279" s="144" t="s">
        <v>112</v>
      </c>
      <c r="M279" s="144" t="s">
        <v>113</v>
      </c>
      <c r="N279" s="144" t="s">
        <v>114</v>
      </c>
      <c r="O279" s="145" t="s">
        <v>115</v>
      </c>
      <c r="Q279" s="239">
        <f>SUM(Q277:Q278)</f>
        <v>10621</v>
      </c>
      <c r="T279"/>
      <c r="U279" s="306"/>
      <c r="V279" s="339">
        <f>SUM(V277:V278,X277:X278)</f>
        <v>4975</v>
      </c>
      <c r="W279" s="339">
        <f>SUM(W277:W278,Y277:Y278)</f>
        <v>5646</v>
      </c>
      <c r="X279" s="306">
        <f>SUM(X277:X278)</f>
        <v>3022</v>
      </c>
      <c r="Y279" s="306">
        <f>SUM(Y277:Y278)</f>
        <v>3509</v>
      </c>
    </row>
    <row r="280" spans="1:25" s="4" customFormat="1">
      <c r="C280" s="174">
        <v>1</v>
      </c>
      <c r="D280" s="149">
        <f t="shared" ref="D280:I280" si="81">SUM(D278,J278)</f>
        <v>13</v>
      </c>
      <c r="E280" s="149">
        <f t="shared" si="81"/>
        <v>24</v>
      </c>
      <c r="F280" s="149">
        <f t="shared" si="81"/>
        <v>16</v>
      </c>
      <c r="G280" s="149">
        <f t="shared" si="81"/>
        <v>13</v>
      </c>
      <c r="H280" s="149">
        <f t="shared" si="81"/>
        <v>13</v>
      </c>
      <c r="I280" s="149">
        <f t="shared" si="81"/>
        <v>21</v>
      </c>
      <c r="J280" s="149">
        <f t="shared" ref="J280:O280" si="82">J278</f>
        <v>10</v>
      </c>
      <c r="K280" s="149">
        <f t="shared" si="82"/>
        <v>20</v>
      </c>
      <c r="L280" s="149">
        <f t="shared" si="82"/>
        <v>14</v>
      </c>
      <c r="M280" s="149">
        <f t="shared" si="82"/>
        <v>11</v>
      </c>
      <c r="N280" s="149">
        <f t="shared" si="82"/>
        <v>11</v>
      </c>
      <c r="O280" s="149">
        <f t="shared" si="82"/>
        <v>21</v>
      </c>
      <c r="T280"/>
      <c r="U280" s="306"/>
      <c r="V280" s="337">
        <f>(SUM(V278,X278)/V279)*100</f>
        <v>1.0653266331658291</v>
      </c>
      <c r="W280" s="337">
        <f>(SUM(W278,Y278)/W279)*100</f>
        <v>0.83244775061990794</v>
      </c>
      <c r="X280" s="317">
        <f>X278/X279*100</f>
        <v>1.455989410986102</v>
      </c>
      <c r="Y280" s="317">
        <f>Y278/Y279*100</f>
        <v>1.2254203476774008</v>
      </c>
    </row>
    <row r="281" spans="1:25" s="4" customFormat="1">
      <c r="D281" s="149">
        <f t="shared" ref="D281:I281" si="83">SUM(D277:D278,J277:J278)</f>
        <v>1657</v>
      </c>
      <c r="E281" s="149">
        <f t="shared" si="83"/>
        <v>1647</v>
      </c>
      <c r="F281" s="149">
        <f t="shared" si="83"/>
        <v>1671</v>
      </c>
      <c r="G281" s="149">
        <f t="shared" si="83"/>
        <v>1807</v>
      </c>
      <c r="H281" s="149">
        <f t="shared" si="83"/>
        <v>1818</v>
      </c>
      <c r="I281" s="149">
        <f t="shared" si="83"/>
        <v>2021</v>
      </c>
      <c r="J281" s="149">
        <f t="shared" ref="J281:O281" si="84">SUM(J277:J278)</f>
        <v>988</v>
      </c>
      <c r="K281" s="149">
        <f t="shared" si="84"/>
        <v>1039</v>
      </c>
      <c r="L281" s="149">
        <f t="shared" si="84"/>
        <v>995</v>
      </c>
      <c r="M281" s="149">
        <f t="shared" si="84"/>
        <v>1111</v>
      </c>
      <c r="N281" s="149">
        <f t="shared" si="84"/>
        <v>1129</v>
      </c>
      <c r="O281" s="149">
        <f t="shared" si="84"/>
        <v>1269</v>
      </c>
    </row>
    <row r="282" spans="1:25" s="12" customFormat="1">
      <c r="C282" s="181" t="s">
        <v>143</v>
      </c>
      <c r="D282" s="183">
        <f t="shared" ref="D282:O282" si="85">D280/D281*100</f>
        <v>0.78455039227519618</v>
      </c>
      <c r="E282" s="183">
        <f t="shared" si="85"/>
        <v>1.4571948998178506</v>
      </c>
      <c r="F282" s="183">
        <f t="shared" si="85"/>
        <v>0.95751047277079593</v>
      </c>
      <c r="G282" s="108">
        <f t="shared" si="85"/>
        <v>0.71942446043165476</v>
      </c>
      <c r="H282" s="108">
        <f t="shared" si="85"/>
        <v>0.7150715071507151</v>
      </c>
      <c r="I282" s="108">
        <f t="shared" si="85"/>
        <v>1.0390895596239487</v>
      </c>
      <c r="J282" s="108">
        <f t="shared" si="85"/>
        <v>1.0121457489878543</v>
      </c>
      <c r="K282" s="183">
        <f t="shared" si="85"/>
        <v>1.9249278152069296</v>
      </c>
      <c r="L282" s="183">
        <f t="shared" si="85"/>
        <v>1.4070351758793971</v>
      </c>
      <c r="M282" s="108">
        <f t="shared" si="85"/>
        <v>0.99009900990099009</v>
      </c>
      <c r="N282" s="108">
        <f t="shared" si="85"/>
        <v>0.97431355181576607</v>
      </c>
      <c r="O282" s="108">
        <f t="shared" si="85"/>
        <v>1.6548463356973995</v>
      </c>
    </row>
    <row r="283" spans="1:25" s="12" customFormat="1">
      <c r="A283" s="181" t="s">
        <v>126</v>
      </c>
      <c r="D283" s="183">
        <f>L25</f>
        <v>0</v>
      </c>
      <c r="E283" s="183">
        <f>M25</f>
        <v>0</v>
      </c>
      <c r="F283" s="183">
        <f>N25</f>
        <v>0</v>
      </c>
      <c r="J283" s="108">
        <f>Z25</f>
        <v>0</v>
      </c>
      <c r="K283" s="108">
        <f>AA25</f>
        <v>0</v>
      </c>
      <c r="L283" s="108">
        <f>AB25</f>
        <v>0</v>
      </c>
    </row>
    <row r="284" spans="1:25" s="12" customFormat="1">
      <c r="A284" s="181"/>
      <c r="D284" s="318">
        <f>SUM(D280:F280)</f>
        <v>53</v>
      </c>
      <c r="E284" s="319"/>
      <c r="F284" s="319"/>
      <c r="G284" s="318">
        <f>SUM(G280:I280)</f>
        <v>47</v>
      </c>
      <c r="H284" s="319"/>
      <c r="I284" s="319"/>
      <c r="J284" s="318">
        <f>SUM(J280:L280)</f>
        <v>44</v>
      </c>
      <c r="K284" s="319"/>
      <c r="L284" s="319"/>
      <c r="M284" s="318">
        <f>SUM(M280:O280)</f>
        <v>43</v>
      </c>
      <c r="N284" s="319"/>
    </row>
    <row r="285" spans="1:25" s="12" customFormat="1">
      <c r="A285" s="181"/>
      <c r="D285" s="318">
        <f>SUM(D281:F281)</f>
        <v>4975</v>
      </c>
      <c r="E285" s="320">
        <f>D284/D285*100</f>
        <v>1.0653266331658291</v>
      </c>
      <c r="F285" s="319"/>
      <c r="G285" s="318">
        <f>SUM(G281:I281)</f>
        <v>5646</v>
      </c>
      <c r="H285" s="320">
        <f>G284/G285*100</f>
        <v>0.83244775061990794</v>
      </c>
      <c r="I285" s="319"/>
      <c r="J285" s="318">
        <f>SUM(J281:L281)</f>
        <v>3022</v>
      </c>
      <c r="K285" s="320">
        <f>J284/J285*100</f>
        <v>1.455989410986102</v>
      </c>
      <c r="L285" s="319"/>
      <c r="M285" s="318">
        <f>SUM(M281:O281)</f>
        <v>3509</v>
      </c>
      <c r="N285" s="320">
        <f>M284/M285*100</f>
        <v>1.2254203476774008</v>
      </c>
    </row>
    <row r="286" spans="1:25" s="4" customFormat="1">
      <c r="E286" s="290"/>
    </row>
    <row r="287" spans="1:25" s="4" customFormat="1" ht="36" customHeight="1">
      <c r="B287" s="252" t="s">
        <v>107</v>
      </c>
      <c r="C287" s="252"/>
      <c r="D287" s="253" t="s">
        <v>108</v>
      </c>
      <c r="E287" s="254"/>
      <c r="F287" s="254"/>
      <c r="G287" s="254"/>
      <c r="H287" s="254"/>
      <c r="I287" s="254"/>
      <c r="J287" s="254"/>
      <c r="K287" s="254"/>
      <c r="L287" s="254"/>
      <c r="M287" s="254"/>
      <c r="N287" s="254"/>
      <c r="O287" s="255"/>
      <c r="P287" s="256"/>
      <c r="Q287" s="234"/>
    </row>
    <row r="288" spans="1:25" s="4" customFormat="1" ht="36" customHeight="1">
      <c r="B288" s="252"/>
      <c r="C288" s="252"/>
      <c r="D288" s="253" t="s">
        <v>169</v>
      </c>
      <c r="E288" s="254"/>
      <c r="F288" s="254"/>
      <c r="G288" s="254"/>
      <c r="H288" s="254"/>
      <c r="I288" s="254"/>
      <c r="J288" s="254" t="s">
        <v>123</v>
      </c>
      <c r="K288" s="254"/>
      <c r="L288" s="254"/>
      <c r="M288" s="254"/>
      <c r="N288" s="254"/>
      <c r="O288" s="255"/>
      <c r="P288" s="256"/>
      <c r="Q288" s="234"/>
    </row>
    <row r="289" spans="1:17" s="4" customFormat="1">
      <c r="B289" s="252"/>
      <c r="C289" s="252"/>
      <c r="D289" s="253" t="s">
        <v>162</v>
      </c>
      <c r="E289" s="254"/>
      <c r="F289" s="254"/>
      <c r="G289" s="254"/>
      <c r="H289" s="254"/>
      <c r="I289" s="254"/>
      <c r="J289" s="254" t="s">
        <v>162</v>
      </c>
      <c r="K289" s="254"/>
      <c r="L289" s="254"/>
      <c r="M289" s="254"/>
      <c r="N289" s="254"/>
      <c r="O289" s="255"/>
      <c r="P289" s="256"/>
      <c r="Q289" s="234"/>
    </row>
    <row r="290" spans="1:17" s="4" customFormat="1">
      <c r="B290" s="252"/>
      <c r="C290" s="252"/>
      <c r="D290" s="257" t="s">
        <v>163</v>
      </c>
      <c r="E290" s="258" t="s">
        <v>164</v>
      </c>
      <c r="F290" s="258" t="s">
        <v>165</v>
      </c>
      <c r="G290" s="258" t="s">
        <v>166</v>
      </c>
      <c r="H290" s="258" t="s">
        <v>167</v>
      </c>
      <c r="I290" s="258" t="s">
        <v>168</v>
      </c>
      <c r="J290" s="258" t="s">
        <v>163</v>
      </c>
      <c r="K290" s="258" t="s">
        <v>164</v>
      </c>
      <c r="L290" s="258" t="s">
        <v>165</v>
      </c>
      <c r="M290" s="258" t="s">
        <v>166</v>
      </c>
      <c r="N290" s="258" t="s">
        <v>167</v>
      </c>
      <c r="O290" s="259" t="s">
        <v>168</v>
      </c>
      <c r="P290" s="256"/>
      <c r="Q290" s="234"/>
    </row>
    <row r="291" spans="1:17" s="4" customFormat="1" ht="24">
      <c r="B291" s="260"/>
      <c r="C291" s="260"/>
      <c r="D291" s="261" t="s">
        <v>156</v>
      </c>
      <c r="E291" s="262" t="s">
        <v>156</v>
      </c>
      <c r="F291" s="262" t="s">
        <v>156</v>
      </c>
      <c r="G291" s="262" t="s">
        <v>156</v>
      </c>
      <c r="H291" s="262" t="s">
        <v>156</v>
      </c>
      <c r="I291" s="262" t="s">
        <v>156</v>
      </c>
      <c r="J291" s="262" t="s">
        <v>156</v>
      </c>
      <c r="K291" s="262" t="s">
        <v>156</v>
      </c>
      <c r="L291" s="262" t="s">
        <v>156</v>
      </c>
      <c r="M291" s="262" t="s">
        <v>156</v>
      </c>
      <c r="N291" s="262" t="s">
        <v>156</v>
      </c>
      <c r="O291" s="263" t="s">
        <v>156</v>
      </c>
      <c r="P291" s="256"/>
      <c r="Q291" s="234"/>
    </row>
    <row r="292" spans="1:17" s="4" customFormat="1" ht="24">
      <c r="B292" s="264" t="s">
        <v>181</v>
      </c>
      <c r="C292" s="265" t="s">
        <v>142</v>
      </c>
      <c r="D292" s="266">
        <v>660</v>
      </c>
      <c r="E292" s="267">
        <v>605</v>
      </c>
      <c r="F292" s="267">
        <v>674</v>
      </c>
      <c r="G292" s="267">
        <v>687</v>
      </c>
      <c r="H292" s="267">
        <v>671</v>
      </c>
      <c r="I292" s="267">
        <v>729</v>
      </c>
      <c r="J292" s="267">
        <v>962</v>
      </c>
      <c r="K292" s="267">
        <v>1021</v>
      </c>
      <c r="L292" s="267">
        <v>978</v>
      </c>
      <c r="M292" s="267">
        <v>1098</v>
      </c>
      <c r="N292" s="267">
        <v>1096</v>
      </c>
      <c r="O292" s="268">
        <v>1177</v>
      </c>
      <c r="P292" s="256"/>
      <c r="Q292" s="236">
        <f>SUM(D292:O292)</f>
        <v>10358</v>
      </c>
    </row>
    <row r="293" spans="1:17" s="4" customFormat="1">
      <c r="B293" s="274"/>
      <c r="C293" s="275" t="s">
        <v>132</v>
      </c>
      <c r="D293" s="276">
        <v>9</v>
      </c>
      <c r="E293" s="277">
        <v>3</v>
      </c>
      <c r="F293" s="277">
        <v>2</v>
      </c>
      <c r="G293" s="277">
        <v>9</v>
      </c>
      <c r="H293" s="277">
        <v>18</v>
      </c>
      <c r="I293" s="277">
        <v>23</v>
      </c>
      <c r="J293" s="277">
        <v>26</v>
      </c>
      <c r="K293" s="277">
        <v>18</v>
      </c>
      <c r="L293" s="277">
        <v>17</v>
      </c>
      <c r="M293" s="277">
        <v>13</v>
      </c>
      <c r="N293" s="277">
        <v>33</v>
      </c>
      <c r="O293" s="278">
        <v>92</v>
      </c>
      <c r="P293" s="256"/>
      <c r="Q293" s="236">
        <f>SUM(D293:O293)</f>
        <v>263</v>
      </c>
    </row>
    <row r="294" spans="1:17" s="4" customFormat="1">
      <c r="D294" s="144" t="s">
        <v>110</v>
      </c>
      <c r="E294" s="144" t="s">
        <v>111</v>
      </c>
      <c r="F294" s="144" t="s">
        <v>112</v>
      </c>
      <c r="G294" s="144" t="s">
        <v>113</v>
      </c>
      <c r="H294" s="144" t="s">
        <v>114</v>
      </c>
      <c r="I294" s="145" t="s">
        <v>115</v>
      </c>
      <c r="J294" s="144" t="s">
        <v>110</v>
      </c>
      <c r="K294" s="144" t="s">
        <v>111</v>
      </c>
      <c r="L294" s="144" t="s">
        <v>112</v>
      </c>
      <c r="M294" s="144" t="s">
        <v>113</v>
      </c>
      <c r="N294" s="144" t="s">
        <v>114</v>
      </c>
      <c r="O294" s="145" t="s">
        <v>115</v>
      </c>
      <c r="Q294" s="239">
        <f>SUM(Q292:Q293)</f>
        <v>10621</v>
      </c>
    </row>
    <row r="295" spans="1:17" s="4" customFormat="1">
      <c r="C295" s="174">
        <v>1</v>
      </c>
      <c r="D295" s="149">
        <f t="shared" ref="D295:I295" si="86">SUM(D293,J293)</f>
        <v>35</v>
      </c>
      <c r="E295" s="149">
        <f t="shared" si="86"/>
        <v>21</v>
      </c>
      <c r="F295" s="149">
        <f t="shared" si="86"/>
        <v>19</v>
      </c>
      <c r="G295" s="149">
        <f t="shared" si="86"/>
        <v>22</v>
      </c>
      <c r="H295" s="149">
        <f t="shared" si="86"/>
        <v>51</v>
      </c>
      <c r="I295" s="149">
        <f t="shared" si="86"/>
        <v>115</v>
      </c>
      <c r="J295" s="149">
        <f t="shared" ref="J295:O295" si="87">J293</f>
        <v>26</v>
      </c>
      <c r="K295" s="149">
        <f t="shared" si="87"/>
        <v>18</v>
      </c>
      <c r="L295" s="149">
        <f t="shared" si="87"/>
        <v>17</v>
      </c>
      <c r="M295" s="149">
        <f t="shared" si="87"/>
        <v>13</v>
      </c>
      <c r="N295" s="149">
        <f t="shared" si="87"/>
        <v>33</v>
      </c>
      <c r="O295" s="149">
        <f t="shared" si="87"/>
        <v>92</v>
      </c>
    </row>
    <row r="296" spans="1:17" s="4" customFormat="1">
      <c r="D296" s="149">
        <f t="shared" ref="D296:I296" si="88">SUM(D292:D293,J292:J293)</f>
        <v>1657</v>
      </c>
      <c r="E296" s="149">
        <f t="shared" si="88"/>
        <v>1647</v>
      </c>
      <c r="F296" s="149">
        <f t="shared" si="88"/>
        <v>1671</v>
      </c>
      <c r="G296" s="149">
        <f t="shared" si="88"/>
        <v>1807</v>
      </c>
      <c r="H296" s="149">
        <f t="shared" si="88"/>
        <v>1818</v>
      </c>
      <c r="I296" s="149">
        <f t="shared" si="88"/>
        <v>2021</v>
      </c>
      <c r="J296" s="149">
        <f t="shared" ref="J296:O296" si="89">SUM(J292:J293)</f>
        <v>988</v>
      </c>
      <c r="K296" s="149">
        <f t="shared" si="89"/>
        <v>1039</v>
      </c>
      <c r="L296" s="149">
        <f t="shared" si="89"/>
        <v>995</v>
      </c>
      <c r="M296" s="149">
        <f t="shared" si="89"/>
        <v>1111</v>
      </c>
      <c r="N296" s="149">
        <f t="shared" si="89"/>
        <v>1129</v>
      </c>
      <c r="O296" s="149">
        <f t="shared" si="89"/>
        <v>1269</v>
      </c>
    </row>
    <row r="297" spans="1:17" s="12" customFormat="1">
      <c r="C297" s="181" t="s">
        <v>143</v>
      </c>
      <c r="D297" s="183">
        <f t="shared" ref="D297:O297" si="90">D295/D296*100</f>
        <v>2.1122510561255279</v>
      </c>
      <c r="E297" s="182">
        <f t="shared" si="90"/>
        <v>1.2750455373406193</v>
      </c>
      <c r="F297" s="183">
        <f t="shared" si="90"/>
        <v>1.1370436864153202</v>
      </c>
      <c r="G297" s="108">
        <f t="shared" si="90"/>
        <v>1.2174875484228</v>
      </c>
      <c r="H297" s="108">
        <f t="shared" si="90"/>
        <v>2.8052805280528053</v>
      </c>
      <c r="I297" s="284">
        <f t="shared" si="90"/>
        <v>5.6902523503216234</v>
      </c>
      <c r="J297" s="108">
        <f t="shared" si="90"/>
        <v>2.6315789473684208</v>
      </c>
      <c r="K297" s="182">
        <f t="shared" si="90"/>
        <v>1.7324350336862366</v>
      </c>
      <c r="L297" s="182">
        <f t="shared" si="90"/>
        <v>1.7085427135678393</v>
      </c>
      <c r="M297" s="108">
        <f t="shared" si="90"/>
        <v>1.1701170117011701</v>
      </c>
      <c r="N297" s="108">
        <f t="shared" si="90"/>
        <v>2.9229406554472983</v>
      </c>
      <c r="O297" s="284">
        <f t="shared" si="90"/>
        <v>7.2498029944838454</v>
      </c>
    </row>
    <row r="298" spans="1:17" s="12" customFormat="1">
      <c r="A298" s="181" t="s">
        <v>126</v>
      </c>
      <c r="D298" s="183">
        <f>L26</f>
        <v>4.5454545454545459</v>
      </c>
      <c r="E298" s="182">
        <f>M26</f>
        <v>0</v>
      </c>
      <c r="F298" s="183">
        <f>N26</f>
        <v>1.9230769230769231</v>
      </c>
      <c r="J298" s="108">
        <f>Z26</f>
        <v>7.1428571428571432</v>
      </c>
      <c r="K298" s="182">
        <f>AA26</f>
        <v>0</v>
      </c>
      <c r="L298" s="182">
        <f>AB26</f>
        <v>4.7619047619047619</v>
      </c>
    </row>
    <row r="299" spans="1:17" s="12" customFormat="1">
      <c r="A299" s="181"/>
      <c r="D299" s="182"/>
      <c r="E299" s="108"/>
      <c r="F299" s="183"/>
      <c r="J299" s="108"/>
      <c r="K299" s="183"/>
      <c r="L299" s="183"/>
    </row>
    <row r="300" spans="1:17" s="4" customFormat="1" ht="36" customHeight="1">
      <c r="B300" s="190" t="s">
        <v>107</v>
      </c>
      <c r="C300" s="190"/>
      <c r="D300" s="191" t="s">
        <v>108</v>
      </c>
      <c r="E300" s="192"/>
      <c r="F300" s="192"/>
      <c r="G300" s="192"/>
      <c r="H300" s="192"/>
      <c r="I300" s="192"/>
      <c r="J300" s="192"/>
      <c r="K300" s="192"/>
      <c r="L300" s="192"/>
      <c r="M300" s="192"/>
      <c r="N300" s="192"/>
      <c r="O300" s="193"/>
      <c r="P300" s="208"/>
      <c r="Q300" s="233"/>
    </row>
    <row r="301" spans="1:17" s="4" customFormat="1" ht="36" customHeight="1">
      <c r="B301" s="190"/>
      <c r="C301" s="190"/>
      <c r="D301" s="191" t="s">
        <v>169</v>
      </c>
      <c r="E301" s="192"/>
      <c r="F301" s="192"/>
      <c r="G301" s="192"/>
      <c r="H301" s="192"/>
      <c r="I301" s="192"/>
      <c r="J301" s="192" t="s">
        <v>123</v>
      </c>
      <c r="K301" s="192"/>
      <c r="L301" s="192"/>
      <c r="M301" s="192"/>
      <c r="N301" s="192"/>
      <c r="O301" s="193"/>
      <c r="P301" s="208"/>
      <c r="Q301" s="233"/>
    </row>
    <row r="302" spans="1:17" s="4" customFormat="1">
      <c r="B302" s="190"/>
      <c r="C302" s="190"/>
      <c r="D302" s="191" t="s">
        <v>162</v>
      </c>
      <c r="E302" s="192"/>
      <c r="F302" s="192"/>
      <c r="G302" s="192"/>
      <c r="H302" s="192"/>
      <c r="I302" s="192"/>
      <c r="J302" s="192" t="s">
        <v>162</v>
      </c>
      <c r="K302" s="192"/>
      <c r="L302" s="192"/>
      <c r="M302" s="192"/>
      <c r="N302" s="192"/>
      <c r="O302" s="193"/>
      <c r="P302" s="208"/>
      <c r="Q302" s="233"/>
    </row>
    <row r="303" spans="1:17" s="4" customFormat="1">
      <c r="B303" s="190"/>
      <c r="C303" s="190"/>
      <c r="D303" s="222" t="s">
        <v>163</v>
      </c>
      <c r="E303" s="223" t="s">
        <v>164</v>
      </c>
      <c r="F303" s="223" t="s">
        <v>165</v>
      </c>
      <c r="G303" s="223" t="s">
        <v>166</v>
      </c>
      <c r="H303" s="223" t="s">
        <v>167</v>
      </c>
      <c r="I303" s="223" t="s">
        <v>168</v>
      </c>
      <c r="J303" s="223" t="s">
        <v>163</v>
      </c>
      <c r="K303" s="223" t="s">
        <v>164</v>
      </c>
      <c r="L303" s="223" t="s">
        <v>165</v>
      </c>
      <c r="M303" s="223" t="s">
        <v>166</v>
      </c>
      <c r="N303" s="223" t="s">
        <v>167</v>
      </c>
      <c r="O303" s="224" t="s">
        <v>168</v>
      </c>
      <c r="P303" s="208"/>
      <c r="Q303" s="233"/>
    </row>
    <row r="304" spans="1:17" s="4" customFormat="1" ht="24">
      <c r="B304" s="194"/>
      <c r="C304" s="194"/>
      <c r="D304" s="195" t="s">
        <v>156</v>
      </c>
      <c r="E304" s="196" t="s">
        <v>156</v>
      </c>
      <c r="F304" s="196" t="s">
        <v>156</v>
      </c>
      <c r="G304" s="196" t="s">
        <v>156</v>
      </c>
      <c r="H304" s="196" t="s">
        <v>156</v>
      </c>
      <c r="I304" s="196" t="s">
        <v>156</v>
      </c>
      <c r="J304" s="196" t="s">
        <v>156</v>
      </c>
      <c r="K304" s="196" t="s">
        <v>156</v>
      </c>
      <c r="L304" s="196" t="s">
        <v>156</v>
      </c>
      <c r="M304" s="196" t="s">
        <v>156</v>
      </c>
      <c r="N304" s="196" t="s">
        <v>156</v>
      </c>
      <c r="O304" s="197" t="s">
        <v>156</v>
      </c>
      <c r="P304" s="208"/>
      <c r="Q304" s="233"/>
    </row>
    <row r="305" spans="1:25" s="4" customFormat="1">
      <c r="B305" s="198" t="s">
        <v>182</v>
      </c>
      <c r="C305" s="199" t="s">
        <v>142</v>
      </c>
      <c r="D305" s="200">
        <v>657</v>
      </c>
      <c r="E305" s="201">
        <v>600</v>
      </c>
      <c r="F305" s="201">
        <v>663</v>
      </c>
      <c r="G305" s="201">
        <v>682</v>
      </c>
      <c r="H305" s="201">
        <v>669</v>
      </c>
      <c r="I305" s="201">
        <v>734</v>
      </c>
      <c r="J305" s="201">
        <v>929</v>
      </c>
      <c r="K305" s="201">
        <v>978</v>
      </c>
      <c r="L305" s="201">
        <v>942</v>
      </c>
      <c r="M305" s="201">
        <v>1047</v>
      </c>
      <c r="N305" s="201">
        <v>1045</v>
      </c>
      <c r="O305" s="202">
        <v>1185</v>
      </c>
      <c r="P305" s="208"/>
      <c r="Q305" s="236">
        <f>SUM(D305:O305)</f>
        <v>10131</v>
      </c>
    </row>
    <row r="306" spans="1:25" s="4" customFormat="1">
      <c r="B306" s="203"/>
      <c r="C306" s="204" t="s">
        <v>132</v>
      </c>
      <c r="D306" s="205">
        <v>12</v>
      </c>
      <c r="E306" s="206">
        <v>8</v>
      </c>
      <c r="F306" s="206">
        <v>13</v>
      </c>
      <c r="G306" s="206">
        <v>14</v>
      </c>
      <c r="H306" s="206">
        <v>20</v>
      </c>
      <c r="I306" s="206">
        <v>18</v>
      </c>
      <c r="J306" s="206">
        <v>59</v>
      </c>
      <c r="K306" s="206">
        <v>61</v>
      </c>
      <c r="L306" s="206">
        <v>53</v>
      </c>
      <c r="M306" s="206">
        <v>64</v>
      </c>
      <c r="N306" s="206">
        <v>84</v>
      </c>
      <c r="O306" s="207">
        <v>84</v>
      </c>
      <c r="P306" s="208"/>
      <c r="Q306" s="236">
        <f>SUM(D306:O306)</f>
        <v>490</v>
      </c>
    </row>
    <row r="307" spans="1:25" s="4" customFormat="1">
      <c r="D307" s="144" t="s">
        <v>110</v>
      </c>
      <c r="E307" s="144" t="s">
        <v>111</v>
      </c>
      <c r="F307" s="144" t="s">
        <v>112</v>
      </c>
      <c r="G307" s="144" t="s">
        <v>113</v>
      </c>
      <c r="H307" s="144" t="s">
        <v>114</v>
      </c>
      <c r="I307" s="145" t="s">
        <v>115</v>
      </c>
      <c r="J307" s="144" t="s">
        <v>110</v>
      </c>
      <c r="K307" s="144" t="s">
        <v>111</v>
      </c>
      <c r="L307" s="144" t="s">
        <v>112</v>
      </c>
      <c r="M307" s="144" t="s">
        <v>113</v>
      </c>
      <c r="N307" s="144" t="s">
        <v>114</v>
      </c>
      <c r="O307" s="145" t="s">
        <v>115</v>
      </c>
      <c r="Q307" s="239">
        <f>SUM(Q305:Q306)</f>
        <v>10621</v>
      </c>
    </row>
    <row r="308" spans="1:25" s="4" customFormat="1">
      <c r="C308" s="174">
        <v>1</v>
      </c>
      <c r="D308" s="149">
        <f t="shared" ref="D308:I308" si="91">SUM(D306,J306)</f>
        <v>71</v>
      </c>
      <c r="E308" s="149">
        <f t="shared" si="91"/>
        <v>69</v>
      </c>
      <c r="F308" s="149">
        <f t="shared" si="91"/>
        <v>66</v>
      </c>
      <c r="G308" s="149">
        <f t="shared" si="91"/>
        <v>78</v>
      </c>
      <c r="H308" s="149">
        <f t="shared" si="91"/>
        <v>104</v>
      </c>
      <c r="I308" s="149">
        <f t="shared" si="91"/>
        <v>102</v>
      </c>
      <c r="J308" s="149">
        <f t="shared" ref="J308:O308" si="92">J306</f>
        <v>59</v>
      </c>
      <c r="K308" s="149">
        <f t="shared" si="92"/>
        <v>61</v>
      </c>
      <c r="L308" s="149">
        <f t="shared" si="92"/>
        <v>53</v>
      </c>
      <c r="M308" s="149">
        <f t="shared" si="92"/>
        <v>64</v>
      </c>
      <c r="N308" s="149">
        <f t="shared" si="92"/>
        <v>84</v>
      </c>
      <c r="O308" s="149">
        <f t="shared" si="92"/>
        <v>84</v>
      </c>
    </row>
    <row r="309" spans="1:25" s="4" customFormat="1">
      <c r="D309" s="149">
        <f t="shared" ref="D309:I309" si="93">SUM(D305:D306,J305:J306)</f>
        <v>1657</v>
      </c>
      <c r="E309" s="149">
        <f t="shared" si="93"/>
        <v>1647</v>
      </c>
      <c r="F309" s="149">
        <f t="shared" si="93"/>
        <v>1671</v>
      </c>
      <c r="G309" s="149">
        <f t="shared" si="93"/>
        <v>1807</v>
      </c>
      <c r="H309" s="149">
        <f t="shared" si="93"/>
        <v>1818</v>
      </c>
      <c r="I309" s="149">
        <f t="shared" si="93"/>
        <v>2021</v>
      </c>
      <c r="J309" s="149">
        <f t="shared" ref="J309:O309" si="94">SUM(J305:J306)</f>
        <v>988</v>
      </c>
      <c r="K309" s="149">
        <f t="shared" si="94"/>
        <v>1039</v>
      </c>
      <c r="L309" s="149">
        <f t="shared" si="94"/>
        <v>995</v>
      </c>
      <c r="M309" s="149">
        <f t="shared" si="94"/>
        <v>1111</v>
      </c>
      <c r="N309" s="149">
        <f t="shared" si="94"/>
        <v>1129</v>
      </c>
      <c r="O309" s="149">
        <f t="shared" si="94"/>
        <v>1269</v>
      </c>
    </row>
    <row r="310" spans="1:25" s="12" customFormat="1">
      <c r="C310" s="181" t="s">
        <v>143</v>
      </c>
      <c r="D310" s="183">
        <f t="shared" ref="D310:O310" si="95">D308/D309*100</f>
        <v>4.2848521424260708</v>
      </c>
      <c r="E310" s="183">
        <f t="shared" si="95"/>
        <v>4.1894353369763211</v>
      </c>
      <c r="F310" s="183">
        <f t="shared" si="95"/>
        <v>3.9497307001795332</v>
      </c>
      <c r="G310" s="108">
        <f t="shared" si="95"/>
        <v>4.3165467625899279</v>
      </c>
      <c r="H310" s="286">
        <f t="shared" si="95"/>
        <v>5.7205720572057208</v>
      </c>
      <c r="I310" s="286">
        <f t="shared" si="95"/>
        <v>5.0470064324591783</v>
      </c>
      <c r="J310" s="108">
        <f t="shared" si="95"/>
        <v>5.9716599190283404</v>
      </c>
      <c r="K310" s="183">
        <f t="shared" si="95"/>
        <v>5.871029836381136</v>
      </c>
      <c r="L310" s="183">
        <f t="shared" si="95"/>
        <v>5.3266331658291453</v>
      </c>
      <c r="M310" s="108">
        <f t="shared" si="95"/>
        <v>5.7605760576057605</v>
      </c>
      <c r="N310" s="286">
        <f t="shared" si="95"/>
        <v>7.4402125775022139</v>
      </c>
      <c r="O310" s="286">
        <f t="shared" si="95"/>
        <v>6.6193853427895979</v>
      </c>
    </row>
    <row r="311" spans="1:25" s="12" customFormat="1">
      <c r="A311" s="181" t="s">
        <v>126</v>
      </c>
      <c r="D311" s="183">
        <f>L27</f>
        <v>4.5454545454545459</v>
      </c>
      <c r="E311" s="183">
        <f>M27</f>
        <v>0</v>
      </c>
      <c r="F311" s="183">
        <f>N27</f>
        <v>3.8461538461538463</v>
      </c>
      <c r="J311" s="108">
        <f>Z27</f>
        <v>7.1428571428571432</v>
      </c>
      <c r="K311" s="108">
        <f>AA27</f>
        <v>0</v>
      </c>
      <c r="L311" s="108">
        <f>AB27</f>
        <v>9.5238095238095237</v>
      </c>
    </row>
    <row r="312" spans="1:25" s="12" customFormat="1">
      <c r="A312" s="181"/>
      <c r="D312" s="183"/>
      <c r="E312" s="183"/>
      <c r="F312" s="183"/>
      <c r="J312" s="108"/>
      <c r="K312" s="108"/>
      <c r="L312" s="108"/>
    </row>
    <row r="313" spans="1:25" s="12" customFormat="1" ht="12.75" customHeight="1">
      <c r="A313" s="181"/>
      <c r="B313" s="252" t="s">
        <v>107</v>
      </c>
      <c r="C313" s="252"/>
      <c r="D313" s="253" t="s">
        <v>108</v>
      </c>
      <c r="E313" s="254"/>
      <c r="F313" s="254"/>
      <c r="G313" s="254"/>
      <c r="H313" s="254"/>
      <c r="I313" s="254"/>
      <c r="J313" s="254"/>
      <c r="K313" s="254"/>
      <c r="L313" s="254"/>
      <c r="M313" s="254"/>
      <c r="N313" s="254"/>
      <c r="O313" s="255"/>
      <c r="P313" s="256"/>
      <c r="Q313" s="233"/>
      <c r="S313" s="252" t="s">
        <v>107</v>
      </c>
      <c r="T313" s="252"/>
      <c r="U313" s="253" t="s">
        <v>108</v>
      </c>
      <c r="V313" s="254"/>
      <c r="W313" s="254"/>
      <c r="X313" s="255"/>
      <c r="Y313" s="279"/>
    </row>
    <row r="314" spans="1:25" s="12" customFormat="1" ht="12.75" customHeight="1">
      <c r="A314" s="181"/>
      <c r="B314" s="252"/>
      <c r="C314" s="252"/>
      <c r="D314" s="253" t="s">
        <v>169</v>
      </c>
      <c r="E314" s="254"/>
      <c r="F314" s="254"/>
      <c r="G314" s="254"/>
      <c r="H314" s="254"/>
      <c r="I314" s="254"/>
      <c r="J314" s="254" t="s">
        <v>123</v>
      </c>
      <c r="K314" s="254"/>
      <c r="L314" s="254"/>
      <c r="M314" s="254"/>
      <c r="N314" s="254"/>
      <c r="O314" s="255"/>
      <c r="P314" s="256"/>
      <c r="Q314" s="233"/>
      <c r="S314" s="252"/>
      <c r="T314" s="252"/>
      <c r="U314" s="253" t="s">
        <v>169</v>
      </c>
      <c r="V314" s="254"/>
      <c r="W314" s="254" t="s">
        <v>123</v>
      </c>
      <c r="X314" s="255"/>
      <c r="Y314" s="279"/>
    </row>
    <row r="315" spans="1:25" s="4" customFormat="1" ht="24">
      <c r="B315" s="252"/>
      <c r="C315" s="252"/>
      <c r="D315" s="253" t="s">
        <v>162</v>
      </c>
      <c r="E315" s="254"/>
      <c r="F315" s="254"/>
      <c r="G315" s="254"/>
      <c r="H315" s="254"/>
      <c r="I315" s="254"/>
      <c r="J315" s="254" t="s">
        <v>162</v>
      </c>
      <c r="K315" s="254"/>
      <c r="L315" s="254"/>
      <c r="M315" s="254"/>
      <c r="N315" s="254"/>
      <c r="O315" s="255"/>
      <c r="P315" s="256"/>
      <c r="Q315" s="233"/>
      <c r="S315" s="252"/>
      <c r="T315" s="252"/>
      <c r="U315" s="253" t="s">
        <v>196</v>
      </c>
      <c r="V315" s="254"/>
      <c r="W315" s="254" t="s">
        <v>196</v>
      </c>
      <c r="X315" s="255"/>
      <c r="Y315" s="279"/>
    </row>
    <row r="316" spans="1:25" s="4" customFormat="1" ht="24">
      <c r="B316" s="252"/>
      <c r="C316" s="252"/>
      <c r="D316" s="257" t="s">
        <v>163</v>
      </c>
      <c r="E316" s="258" t="s">
        <v>164</v>
      </c>
      <c r="F316" s="258" t="s">
        <v>165</v>
      </c>
      <c r="G316" s="258" t="s">
        <v>166</v>
      </c>
      <c r="H316" s="258" t="s">
        <v>167</v>
      </c>
      <c r="I316" s="258" t="s">
        <v>168</v>
      </c>
      <c r="J316" s="258" t="s">
        <v>163</v>
      </c>
      <c r="K316" s="258" t="s">
        <v>164</v>
      </c>
      <c r="L316" s="258" t="s">
        <v>165</v>
      </c>
      <c r="M316" s="258" t="s">
        <v>166</v>
      </c>
      <c r="N316" s="258" t="s">
        <v>167</v>
      </c>
      <c r="O316" s="259" t="s">
        <v>168</v>
      </c>
      <c r="P316" s="256"/>
      <c r="Q316" s="233"/>
      <c r="S316" s="252"/>
      <c r="T316" s="252"/>
      <c r="U316" s="253" t="s">
        <v>197</v>
      </c>
      <c r="V316" s="254" t="s">
        <v>198</v>
      </c>
      <c r="W316" s="254" t="s">
        <v>197</v>
      </c>
      <c r="X316" s="255" t="s">
        <v>198</v>
      </c>
      <c r="Y316" s="279"/>
    </row>
    <row r="317" spans="1:25" s="4" customFormat="1" ht="24">
      <c r="B317" s="260"/>
      <c r="C317" s="260"/>
      <c r="D317" s="261" t="s">
        <v>156</v>
      </c>
      <c r="E317" s="262" t="s">
        <v>156</v>
      </c>
      <c r="F317" s="262" t="s">
        <v>156</v>
      </c>
      <c r="G317" s="262" t="s">
        <v>156</v>
      </c>
      <c r="H317" s="262" t="s">
        <v>156</v>
      </c>
      <c r="I317" s="262" t="s">
        <v>156</v>
      </c>
      <c r="J317" s="262" t="s">
        <v>156</v>
      </c>
      <c r="K317" s="262" t="s">
        <v>156</v>
      </c>
      <c r="L317" s="262" t="s">
        <v>156</v>
      </c>
      <c r="M317" s="262" t="s">
        <v>156</v>
      </c>
      <c r="N317" s="262" t="s">
        <v>156</v>
      </c>
      <c r="O317" s="263" t="s">
        <v>156</v>
      </c>
      <c r="P317" s="256"/>
      <c r="Q317" s="233"/>
      <c r="S317" s="260"/>
      <c r="T317" s="260"/>
      <c r="U317" s="261" t="s">
        <v>156</v>
      </c>
      <c r="V317" s="262" t="s">
        <v>156</v>
      </c>
      <c r="W317" s="262" t="s">
        <v>156</v>
      </c>
      <c r="X317" s="263" t="s">
        <v>156</v>
      </c>
      <c r="Y317" s="279"/>
    </row>
    <row r="318" spans="1:25" s="4" customFormat="1" ht="24">
      <c r="B318" s="264" t="s">
        <v>184</v>
      </c>
      <c r="C318" s="265" t="s">
        <v>121</v>
      </c>
      <c r="D318" s="266">
        <v>631</v>
      </c>
      <c r="E318" s="267">
        <v>572</v>
      </c>
      <c r="F318" s="267">
        <v>637</v>
      </c>
      <c r="G318" s="267">
        <v>644</v>
      </c>
      <c r="H318" s="267">
        <v>629</v>
      </c>
      <c r="I318" s="267">
        <v>696</v>
      </c>
      <c r="J318" s="267">
        <v>884</v>
      </c>
      <c r="K318" s="267">
        <v>948</v>
      </c>
      <c r="L318" s="267">
        <v>877</v>
      </c>
      <c r="M318" s="267">
        <v>988</v>
      </c>
      <c r="N318" s="267">
        <v>1020</v>
      </c>
      <c r="O318" s="268">
        <v>1141</v>
      </c>
      <c r="P318" s="256"/>
      <c r="Q318" s="236">
        <f>SUM(D318:O318)</f>
        <v>9667</v>
      </c>
      <c r="S318" s="264" t="s">
        <v>184</v>
      </c>
      <c r="T318" s="265" t="s">
        <v>121</v>
      </c>
      <c r="U318" s="266">
        <v>1840</v>
      </c>
      <c r="V318" s="267">
        <v>1969</v>
      </c>
      <c r="W318" s="267">
        <v>2709</v>
      </c>
      <c r="X318" s="268">
        <v>3149</v>
      </c>
      <c r="Y318" s="279"/>
    </row>
    <row r="319" spans="1:25" s="4" customFormat="1">
      <c r="B319" s="274"/>
      <c r="C319" s="275" t="s">
        <v>122</v>
      </c>
      <c r="D319" s="276">
        <v>38</v>
      </c>
      <c r="E319" s="277">
        <v>36</v>
      </c>
      <c r="F319" s="277">
        <v>39</v>
      </c>
      <c r="G319" s="277">
        <v>52</v>
      </c>
      <c r="H319" s="277">
        <v>60</v>
      </c>
      <c r="I319" s="277">
        <v>56</v>
      </c>
      <c r="J319" s="277">
        <v>104</v>
      </c>
      <c r="K319" s="277">
        <v>91</v>
      </c>
      <c r="L319" s="277">
        <v>118</v>
      </c>
      <c r="M319" s="277">
        <v>123</v>
      </c>
      <c r="N319" s="277">
        <v>109</v>
      </c>
      <c r="O319" s="278">
        <v>128</v>
      </c>
      <c r="P319" s="256"/>
      <c r="Q319" s="236">
        <f>SUM(D319:O319)</f>
        <v>954</v>
      </c>
      <c r="S319" s="274"/>
      <c r="T319" s="275" t="s">
        <v>122</v>
      </c>
      <c r="U319" s="276">
        <v>113</v>
      </c>
      <c r="V319" s="277">
        <v>168</v>
      </c>
      <c r="W319" s="277">
        <v>313</v>
      </c>
      <c r="X319" s="278">
        <v>360</v>
      </c>
      <c r="Y319" s="279"/>
    </row>
    <row r="320" spans="1:25" s="4" customFormat="1">
      <c r="D320" s="144" t="s">
        <v>110</v>
      </c>
      <c r="E320" s="144" t="s">
        <v>111</v>
      </c>
      <c r="F320" s="144" t="s">
        <v>112</v>
      </c>
      <c r="G320" s="144" t="s">
        <v>113</v>
      </c>
      <c r="H320" s="144" t="s">
        <v>114</v>
      </c>
      <c r="I320" s="145" t="s">
        <v>115</v>
      </c>
      <c r="J320" s="144" t="s">
        <v>110</v>
      </c>
      <c r="K320" s="144" t="s">
        <v>111</v>
      </c>
      <c r="L320" s="144" t="s">
        <v>112</v>
      </c>
      <c r="M320" s="144" t="s">
        <v>113</v>
      </c>
      <c r="N320" s="144" t="s">
        <v>114</v>
      </c>
      <c r="O320" s="145" t="s">
        <v>115</v>
      </c>
      <c r="Q320" s="239">
        <f>SUM(Q318:Q319)</f>
        <v>10621</v>
      </c>
      <c r="U320" s="339">
        <f>SUM(U318:U319,W318:W319)</f>
        <v>4975</v>
      </c>
      <c r="V320" s="339">
        <f>SUM(V318:V319,X318:X319)</f>
        <v>5646</v>
      </c>
      <c r="W320" s="339">
        <f>SUM(W318:W319)</f>
        <v>3022</v>
      </c>
      <c r="X320" s="339">
        <f>SUM(X318:X319)</f>
        <v>3509</v>
      </c>
    </row>
    <row r="321" spans="1:27" s="4" customFormat="1">
      <c r="C321" s="174">
        <v>1</v>
      </c>
      <c r="D321" s="149">
        <f t="shared" ref="D321:I321" si="96">SUM(D319,J319)</f>
        <v>142</v>
      </c>
      <c r="E321" s="149">
        <f t="shared" si="96"/>
        <v>127</v>
      </c>
      <c r="F321" s="149">
        <f t="shared" si="96"/>
        <v>157</v>
      </c>
      <c r="G321" s="149">
        <f t="shared" si="96"/>
        <v>175</v>
      </c>
      <c r="H321" s="149">
        <f t="shared" si="96"/>
        <v>169</v>
      </c>
      <c r="I321" s="149">
        <f t="shared" si="96"/>
        <v>184</v>
      </c>
      <c r="J321" s="149">
        <f t="shared" ref="J321:O321" si="97">J319</f>
        <v>104</v>
      </c>
      <c r="K321" s="149">
        <f t="shared" si="97"/>
        <v>91</v>
      </c>
      <c r="L321" s="149">
        <f t="shared" si="97"/>
        <v>118</v>
      </c>
      <c r="M321" s="149">
        <f t="shared" si="97"/>
        <v>123</v>
      </c>
      <c r="N321" s="149">
        <f t="shared" si="97"/>
        <v>109</v>
      </c>
      <c r="O321" s="149">
        <f t="shared" si="97"/>
        <v>128</v>
      </c>
      <c r="U321" s="337">
        <f>(SUM(U319,W319)/U320)*100</f>
        <v>8.5628140703517577</v>
      </c>
      <c r="V321" s="337">
        <f>(SUM(V319,X319)/V320)*100</f>
        <v>9.3517534537725826</v>
      </c>
      <c r="W321" s="337">
        <f>W319/W320*100</f>
        <v>10.357379219060226</v>
      </c>
      <c r="X321" s="337">
        <f>X319/X320*100</f>
        <v>10.259333143345682</v>
      </c>
      <c r="AA321" s="290"/>
    </row>
    <row r="322" spans="1:27" s="4" customFormat="1">
      <c r="D322" s="149">
        <f t="shared" ref="D322:I322" si="98">SUM(D318:D319,J318:J319)</f>
        <v>1657</v>
      </c>
      <c r="E322" s="149">
        <f t="shared" si="98"/>
        <v>1647</v>
      </c>
      <c r="F322" s="149">
        <f t="shared" si="98"/>
        <v>1671</v>
      </c>
      <c r="G322" s="149">
        <f t="shared" si="98"/>
        <v>1807</v>
      </c>
      <c r="H322" s="149">
        <f t="shared" si="98"/>
        <v>1818</v>
      </c>
      <c r="I322" s="149">
        <f t="shared" si="98"/>
        <v>2021</v>
      </c>
      <c r="J322" s="149">
        <f t="shared" ref="J322:O322" si="99">SUM(J318:J319)</f>
        <v>988</v>
      </c>
      <c r="K322" s="149">
        <f t="shared" si="99"/>
        <v>1039</v>
      </c>
      <c r="L322" s="149">
        <f t="shared" si="99"/>
        <v>995</v>
      </c>
      <c r="M322" s="149">
        <f t="shared" si="99"/>
        <v>1111</v>
      </c>
      <c r="N322" s="149">
        <f t="shared" si="99"/>
        <v>1129</v>
      </c>
      <c r="O322" s="149">
        <f t="shared" si="99"/>
        <v>1269</v>
      </c>
    </row>
    <row r="323" spans="1:27" s="12" customFormat="1">
      <c r="C323" s="181" t="s">
        <v>143</v>
      </c>
      <c r="D323" s="183">
        <f t="shared" ref="D323:O323" si="100">D321/D322*100</f>
        <v>8.5697042848521416</v>
      </c>
      <c r="E323" s="183">
        <f t="shared" si="100"/>
        <v>7.7109896782027922</v>
      </c>
      <c r="F323" s="183">
        <f t="shared" si="100"/>
        <v>9.3955715140634339</v>
      </c>
      <c r="G323" s="108">
        <f t="shared" si="100"/>
        <v>9.6845600442722759</v>
      </c>
      <c r="H323" s="108">
        <f t="shared" si="100"/>
        <v>9.2959295929592951</v>
      </c>
      <c r="I323" s="108">
        <f t="shared" si="100"/>
        <v>9.1044037605145967</v>
      </c>
      <c r="J323" s="108">
        <f t="shared" si="100"/>
        <v>10.526315789473683</v>
      </c>
      <c r="K323" s="183">
        <f t="shared" si="100"/>
        <v>8.7584215591915306</v>
      </c>
      <c r="L323" s="183">
        <f t="shared" si="100"/>
        <v>11.859296482412059</v>
      </c>
      <c r="M323" s="108">
        <f t="shared" si="100"/>
        <v>11.071107110711072</v>
      </c>
      <c r="N323" s="108">
        <f t="shared" si="100"/>
        <v>9.6545615589016816</v>
      </c>
      <c r="O323" s="108">
        <f t="shared" si="100"/>
        <v>10.086682427107959</v>
      </c>
    </row>
    <row r="324" spans="1:27" s="12" customFormat="1">
      <c r="A324" s="181" t="s">
        <v>126</v>
      </c>
      <c r="D324" s="183">
        <f>L24</f>
        <v>2.2727272727272729</v>
      </c>
      <c r="E324" s="183">
        <f>M24</f>
        <v>6.5217391304347823</v>
      </c>
      <c r="F324" s="183">
        <f>N24</f>
        <v>9.615384615384615</v>
      </c>
      <c r="J324" s="108">
        <f>Z24</f>
        <v>7.1428571428571432</v>
      </c>
      <c r="K324" s="108">
        <f>AA24</f>
        <v>11.764705882352942</v>
      </c>
      <c r="L324" s="108">
        <f>AB24</f>
        <v>14.285714285714286</v>
      </c>
    </row>
    <row r="325" spans="1:27" s="12" customFormat="1">
      <c r="A325" s="181"/>
      <c r="D325" s="318">
        <f>SUM(D321:F321)</f>
        <v>426</v>
      </c>
      <c r="E325" s="319"/>
      <c r="F325" s="319"/>
      <c r="G325" s="318">
        <f>SUM(G321:I321)</f>
        <v>528</v>
      </c>
      <c r="H325" s="319"/>
      <c r="I325" s="319"/>
      <c r="J325" s="318">
        <f>SUM(J321:L321)</f>
        <v>313</v>
      </c>
      <c r="K325" s="319"/>
      <c r="L325" s="319"/>
      <c r="M325" s="318">
        <f>SUM(M321:O321)</f>
        <v>360</v>
      </c>
      <c r="N325" s="319"/>
    </row>
    <row r="326" spans="1:27" s="12" customFormat="1">
      <c r="A326" s="181"/>
      <c r="D326" s="318">
        <f>SUM(D322:F322)</f>
        <v>4975</v>
      </c>
      <c r="E326" s="320">
        <f>D325/D326*100</f>
        <v>8.5628140703517577</v>
      </c>
      <c r="F326" s="319"/>
      <c r="G326" s="318">
        <f>SUM(G322:I322)</f>
        <v>5646</v>
      </c>
      <c r="H326" s="320">
        <f>G325/G326*100</f>
        <v>9.3517534537725826</v>
      </c>
      <c r="I326" s="319"/>
      <c r="J326" s="318">
        <f>SUM(J322:L322)</f>
        <v>3022</v>
      </c>
      <c r="K326" s="320">
        <f>J325/J326*100</f>
        <v>10.357379219060226</v>
      </c>
      <c r="L326" s="319"/>
      <c r="M326" s="318">
        <f>SUM(M322:O322)</f>
        <v>3509</v>
      </c>
      <c r="N326" s="320">
        <f>M325/M326*100</f>
        <v>10.259333143345682</v>
      </c>
    </row>
    <row r="327" spans="1:27" s="4" customFormat="1"/>
    <row r="328" spans="1:27" s="4" customFormat="1" ht="12.75" customHeight="1">
      <c r="B328" s="252" t="s">
        <v>107</v>
      </c>
      <c r="C328" s="252"/>
      <c r="D328" s="253" t="s">
        <v>108</v>
      </c>
      <c r="E328" s="254"/>
      <c r="F328" s="254"/>
      <c r="G328" s="254"/>
      <c r="H328" s="254"/>
      <c r="I328" s="254"/>
      <c r="J328" s="254"/>
      <c r="K328" s="254"/>
      <c r="L328" s="254"/>
      <c r="M328" s="254"/>
      <c r="N328" s="254"/>
      <c r="O328" s="255"/>
      <c r="P328" s="256"/>
      <c r="Q328" s="233"/>
      <c r="S328" s="292" t="s">
        <v>107</v>
      </c>
      <c r="T328" s="292"/>
      <c r="U328" s="309" t="s">
        <v>108</v>
      </c>
      <c r="V328" s="310"/>
      <c r="W328" s="310"/>
      <c r="X328" s="311"/>
    </row>
    <row r="329" spans="1:27" s="4" customFormat="1" ht="12.75" customHeight="1">
      <c r="B329" s="252"/>
      <c r="C329" s="252"/>
      <c r="D329" s="253" t="s">
        <v>169</v>
      </c>
      <c r="E329" s="254"/>
      <c r="F329" s="254"/>
      <c r="G329" s="254"/>
      <c r="H329" s="254"/>
      <c r="I329" s="254"/>
      <c r="J329" s="254" t="s">
        <v>123</v>
      </c>
      <c r="K329" s="254"/>
      <c r="L329" s="254"/>
      <c r="M329" s="254"/>
      <c r="N329" s="254"/>
      <c r="O329" s="255"/>
      <c r="P329" s="256"/>
      <c r="Q329" s="233"/>
      <c r="S329" s="292"/>
      <c r="T329" s="292"/>
      <c r="U329" s="309" t="s">
        <v>169</v>
      </c>
      <c r="V329" s="310"/>
      <c r="W329" s="310" t="s">
        <v>123</v>
      </c>
      <c r="X329" s="311"/>
    </row>
    <row r="330" spans="1:27" s="4" customFormat="1" ht="24">
      <c r="B330" s="252"/>
      <c r="C330" s="252"/>
      <c r="D330" s="253" t="s">
        <v>162</v>
      </c>
      <c r="E330" s="254"/>
      <c r="F330" s="254"/>
      <c r="G330" s="254"/>
      <c r="H330" s="254"/>
      <c r="I330" s="254"/>
      <c r="J330" s="254" t="s">
        <v>162</v>
      </c>
      <c r="K330" s="254"/>
      <c r="L330" s="254"/>
      <c r="M330" s="254"/>
      <c r="N330" s="254"/>
      <c r="O330" s="255"/>
      <c r="P330" s="256"/>
      <c r="Q330" s="233"/>
      <c r="S330" s="292"/>
      <c r="T330" s="292"/>
      <c r="U330" s="309" t="s">
        <v>196</v>
      </c>
      <c r="V330" s="310"/>
      <c r="W330" s="310" t="s">
        <v>196</v>
      </c>
      <c r="X330" s="311"/>
    </row>
    <row r="331" spans="1:27" s="4" customFormat="1" ht="24">
      <c r="B331" s="252"/>
      <c r="C331" s="252"/>
      <c r="D331" s="257" t="s">
        <v>163</v>
      </c>
      <c r="E331" s="258" t="s">
        <v>164</v>
      </c>
      <c r="F331" s="258" t="s">
        <v>165</v>
      </c>
      <c r="G331" s="258" t="s">
        <v>166</v>
      </c>
      <c r="H331" s="258" t="s">
        <v>167</v>
      </c>
      <c r="I331" s="258" t="s">
        <v>168</v>
      </c>
      <c r="J331" s="258" t="s">
        <v>163</v>
      </c>
      <c r="K331" s="258" t="s">
        <v>164</v>
      </c>
      <c r="L331" s="258" t="s">
        <v>165</v>
      </c>
      <c r="M331" s="258" t="s">
        <v>166</v>
      </c>
      <c r="N331" s="258" t="s">
        <v>167</v>
      </c>
      <c r="O331" s="259" t="s">
        <v>168</v>
      </c>
      <c r="P331" s="256"/>
      <c r="Q331" s="233"/>
      <c r="S331" s="292"/>
      <c r="T331" s="292"/>
      <c r="U331" s="309" t="s">
        <v>197</v>
      </c>
      <c r="V331" s="310" t="s">
        <v>198</v>
      </c>
      <c r="W331" s="310" t="s">
        <v>197</v>
      </c>
      <c r="X331" s="311" t="s">
        <v>198</v>
      </c>
    </row>
    <row r="332" spans="1:27" s="4" customFormat="1" ht="24">
      <c r="B332" s="260"/>
      <c r="C332" s="260"/>
      <c r="D332" s="261" t="s">
        <v>156</v>
      </c>
      <c r="E332" s="262" t="s">
        <v>156</v>
      </c>
      <c r="F332" s="262" t="s">
        <v>156</v>
      </c>
      <c r="G332" s="262" t="s">
        <v>156</v>
      </c>
      <c r="H332" s="262" t="s">
        <v>156</v>
      </c>
      <c r="I332" s="262" t="s">
        <v>156</v>
      </c>
      <c r="J332" s="262" t="s">
        <v>156</v>
      </c>
      <c r="K332" s="262" t="s">
        <v>156</v>
      </c>
      <c r="L332" s="262" t="s">
        <v>156</v>
      </c>
      <c r="M332" s="262" t="s">
        <v>156</v>
      </c>
      <c r="N332" s="262" t="s">
        <v>156</v>
      </c>
      <c r="O332" s="263" t="s">
        <v>156</v>
      </c>
      <c r="P332" s="256"/>
      <c r="Q332" s="233"/>
      <c r="S332" s="293"/>
      <c r="T332" s="293"/>
      <c r="U332" s="312" t="s">
        <v>156</v>
      </c>
      <c r="V332" s="313" t="s">
        <v>156</v>
      </c>
      <c r="W332" s="313" t="s">
        <v>156</v>
      </c>
      <c r="X332" s="314" t="s">
        <v>156</v>
      </c>
    </row>
    <row r="333" spans="1:27" s="4" customFormat="1" ht="24">
      <c r="B333" s="264" t="s">
        <v>183</v>
      </c>
      <c r="C333" s="265" t="s">
        <v>121</v>
      </c>
      <c r="D333" s="266">
        <v>615</v>
      </c>
      <c r="E333" s="267">
        <v>565</v>
      </c>
      <c r="F333" s="267">
        <v>626</v>
      </c>
      <c r="G333" s="267">
        <v>627</v>
      </c>
      <c r="H333" s="267">
        <v>602</v>
      </c>
      <c r="I333" s="267">
        <v>661</v>
      </c>
      <c r="J333" s="267">
        <v>818</v>
      </c>
      <c r="K333" s="267">
        <v>873</v>
      </c>
      <c r="L333" s="267">
        <v>823</v>
      </c>
      <c r="M333" s="267">
        <v>933</v>
      </c>
      <c r="N333" s="267">
        <v>932</v>
      </c>
      <c r="O333" s="268">
        <v>1005</v>
      </c>
      <c r="P333" s="256"/>
      <c r="Q333" s="236">
        <f>SUM(D333:O333)</f>
        <v>9080</v>
      </c>
      <c r="S333" s="294" t="s">
        <v>183</v>
      </c>
      <c r="T333" s="315" t="s">
        <v>121</v>
      </c>
      <c r="U333" s="295">
        <v>1806</v>
      </c>
      <c r="V333" s="296">
        <v>1890</v>
      </c>
      <c r="W333" s="296">
        <v>2514</v>
      </c>
      <c r="X333" s="297">
        <v>2870</v>
      </c>
    </row>
    <row r="334" spans="1:27" s="4" customFormat="1">
      <c r="B334" s="274"/>
      <c r="C334" s="275" t="s">
        <v>122</v>
      </c>
      <c r="D334" s="276">
        <v>54</v>
      </c>
      <c r="E334" s="277">
        <v>43</v>
      </c>
      <c r="F334" s="277">
        <v>50</v>
      </c>
      <c r="G334" s="277">
        <v>69</v>
      </c>
      <c r="H334" s="277">
        <v>87</v>
      </c>
      <c r="I334" s="277">
        <v>91</v>
      </c>
      <c r="J334" s="277">
        <v>170</v>
      </c>
      <c r="K334" s="277">
        <v>166</v>
      </c>
      <c r="L334" s="277">
        <v>172</v>
      </c>
      <c r="M334" s="277">
        <v>178</v>
      </c>
      <c r="N334" s="277">
        <v>197</v>
      </c>
      <c r="O334" s="278">
        <v>264</v>
      </c>
      <c r="P334" s="256"/>
      <c r="Q334" s="236">
        <f>SUM(D334:O334)</f>
        <v>1541</v>
      </c>
      <c r="S334" s="302"/>
      <c r="T334" s="316" t="s">
        <v>122</v>
      </c>
      <c r="U334" s="303">
        <v>147</v>
      </c>
      <c r="V334" s="304">
        <v>247</v>
      </c>
      <c r="W334" s="304">
        <v>508</v>
      </c>
      <c r="X334" s="305">
        <v>639</v>
      </c>
    </row>
    <row r="335" spans="1:27" s="4" customFormat="1">
      <c r="D335" s="144" t="s">
        <v>110</v>
      </c>
      <c r="E335" s="144" t="s">
        <v>111</v>
      </c>
      <c r="F335" s="144" t="s">
        <v>112</v>
      </c>
      <c r="G335" s="144" t="s">
        <v>113</v>
      </c>
      <c r="H335" s="144" t="s">
        <v>114</v>
      </c>
      <c r="I335" s="145" t="s">
        <v>115</v>
      </c>
      <c r="J335" s="144" t="s">
        <v>110</v>
      </c>
      <c r="K335" s="144" t="s">
        <v>111</v>
      </c>
      <c r="L335" s="144" t="s">
        <v>112</v>
      </c>
      <c r="M335" s="144" t="s">
        <v>113</v>
      </c>
      <c r="N335" s="144" t="s">
        <v>114</v>
      </c>
      <c r="O335" s="145" t="s">
        <v>115</v>
      </c>
      <c r="Q335" s="239">
        <f>SUM(Q333:Q334)</f>
        <v>10621</v>
      </c>
      <c r="S335" s="306"/>
      <c r="T335" s="306"/>
      <c r="U335" s="339">
        <f>SUM(U333:U334,W333:W334)</f>
        <v>4975</v>
      </c>
      <c r="V335" s="339">
        <f>SUM(V333:V334,X333:X334)</f>
        <v>5646</v>
      </c>
      <c r="W335" s="339">
        <f>SUM(W333:W334)</f>
        <v>3022</v>
      </c>
      <c r="X335" s="339">
        <f>SUM(X333:X334)</f>
        <v>3509</v>
      </c>
    </row>
    <row r="336" spans="1:27" s="4" customFormat="1">
      <c r="C336" s="174">
        <v>1</v>
      </c>
      <c r="D336" s="149">
        <f t="shared" ref="D336:I336" si="101">SUM(D334,J334)</f>
        <v>224</v>
      </c>
      <c r="E336" s="149">
        <f t="shared" si="101"/>
        <v>209</v>
      </c>
      <c r="F336" s="149">
        <f t="shared" si="101"/>
        <v>222</v>
      </c>
      <c r="G336" s="149">
        <f t="shared" si="101"/>
        <v>247</v>
      </c>
      <c r="H336" s="149">
        <f t="shared" si="101"/>
        <v>284</v>
      </c>
      <c r="I336" s="149">
        <f t="shared" si="101"/>
        <v>355</v>
      </c>
      <c r="J336" s="149">
        <f t="shared" ref="J336:O336" si="102">J334</f>
        <v>170</v>
      </c>
      <c r="K336" s="149">
        <f t="shared" si="102"/>
        <v>166</v>
      </c>
      <c r="L336" s="149">
        <f t="shared" si="102"/>
        <v>172</v>
      </c>
      <c r="M336" s="149">
        <f t="shared" si="102"/>
        <v>178</v>
      </c>
      <c r="N336" s="149">
        <f t="shared" si="102"/>
        <v>197</v>
      </c>
      <c r="O336" s="149">
        <f t="shared" si="102"/>
        <v>264</v>
      </c>
      <c r="S336" s="306"/>
      <c r="T336" s="306"/>
      <c r="U336" s="337">
        <f>(SUM(U334,W334)/U335)*100</f>
        <v>13.165829145728644</v>
      </c>
      <c r="V336" s="337">
        <f>(SUM(V334,X334)/V335)*100</f>
        <v>15.692525681898688</v>
      </c>
      <c r="W336" s="337">
        <f>W334/W335*100</f>
        <v>16.810059563203179</v>
      </c>
      <c r="X336" s="337">
        <f>X334/X335*100</f>
        <v>18.210316329438587</v>
      </c>
    </row>
    <row r="337" spans="1:26" s="4" customFormat="1">
      <c r="D337" s="149">
        <f t="shared" ref="D337:I337" si="103">SUM(D333:D334,J333:J334)</f>
        <v>1657</v>
      </c>
      <c r="E337" s="149">
        <f t="shared" si="103"/>
        <v>1647</v>
      </c>
      <c r="F337" s="149">
        <f t="shared" si="103"/>
        <v>1671</v>
      </c>
      <c r="G337" s="149">
        <f t="shared" si="103"/>
        <v>1807</v>
      </c>
      <c r="H337" s="149">
        <f t="shared" si="103"/>
        <v>1818</v>
      </c>
      <c r="I337" s="149">
        <f t="shared" si="103"/>
        <v>2021</v>
      </c>
      <c r="J337" s="149">
        <f t="shared" ref="J337:O337" si="104">SUM(J333:J334)</f>
        <v>988</v>
      </c>
      <c r="K337" s="149">
        <f t="shared" si="104"/>
        <v>1039</v>
      </c>
      <c r="L337" s="149">
        <f t="shared" si="104"/>
        <v>995</v>
      </c>
      <c r="M337" s="149">
        <f t="shared" si="104"/>
        <v>1111</v>
      </c>
      <c r="N337" s="149">
        <f t="shared" si="104"/>
        <v>1129</v>
      </c>
      <c r="O337" s="149">
        <f t="shared" si="104"/>
        <v>1269</v>
      </c>
    </row>
    <row r="338" spans="1:26" s="12" customFormat="1">
      <c r="C338" s="181" t="s">
        <v>143</v>
      </c>
      <c r="D338" s="183">
        <f t="shared" ref="D338:O338" si="105">D336/D337*100</f>
        <v>13.51840675920338</v>
      </c>
      <c r="E338" s="183">
        <f t="shared" si="105"/>
        <v>12.689738919247114</v>
      </c>
      <c r="F338" s="183">
        <f t="shared" si="105"/>
        <v>13.285457809694792</v>
      </c>
      <c r="G338" s="108">
        <f t="shared" si="105"/>
        <v>13.669064748201439</v>
      </c>
      <c r="H338" s="108">
        <f t="shared" si="105"/>
        <v>15.621562156215621</v>
      </c>
      <c r="I338" s="108">
        <f t="shared" si="105"/>
        <v>17.565561603166749</v>
      </c>
      <c r="J338" s="108">
        <f t="shared" si="105"/>
        <v>17.20647773279352</v>
      </c>
      <c r="K338" s="183">
        <f t="shared" si="105"/>
        <v>15.976900866217516</v>
      </c>
      <c r="L338" s="183">
        <f t="shared" si="105"/>
        <v>17.286432160804019</v>
      </c>
      <c r="M338" s="108">
        <f t="shared" si="105"/>
        <v>16.021602160216023</v>
      </c>
      <c r="N338" s="108">
        <f t="shared" si="105"/>
        <v>17.449069973427811</v>
      </c>
      <c r="O338" s="108">
        <f t="shared" si="105"/>
        <v>20.803782505910164</v>
      </c>
    </row>
    <row r="339" spans="1:26" s="12" customFormat="1">
      <c r="A339" s="181" t="s">
        <v>126</v>
      </c>
      <c r="D339" s="183">
        <f>L29</f>
        <v>6.8181818181818183</v>
      </c>
      <c r="E339" s="183">
        <f>M29</f>
        <v>6.5217391304347823</v>
      </c>
      <c r="F339" s="183">
        <f>N29</f>
        <v>9.615384615384615</v>
      </c>
      <c r="J339" s="108">
        <f>Z29</f>
        <v>7.1428571428571432</v>
      </c>
      <c r="K339" s="108">
        <f>AA29</f>
        <v>11.764705882352942</v>
      </c>
      <c r="L339" s="108">
        <f>AB29</f>
        <v>14.285714285714286</v>
      </c>
    </row>
    <row r="340" spans="1:26" s="12" customFormat="1">
      <c r="A340" s="181"/>
      <c r="D340" s="318">
        <f>SUM(D336:F336)</f>
        <v>655</v>
      </c>
      <c r="E340" s="319"/>
      <c r="F340" s="319"/>
      <c r="G340" s="318">
        <f>SUM(G336:I336)</f>
        <v>886</v>
      </c>
      <c r="H340" s="319"/>
      <c r="I340" s="319"/>
      <c r="J340" s="318">
        <f>SUM(J336:L336)</f>
        <v>508</v>
      </c>
      <c r="K340" s="319"/>
      <c r="L340" s="319"/>
      <c r="M340" s="318">
        <f>SUM(M336:O336)</f>
        <v>639</v>
      </c>
      <c r="N340" s="319"/>
    </row>
    <row r="341" spans="1:26" s="12" customFormat="1">
      <c r="A341" s="181"/>
      <c r="D341" s="318">
        <f>SUM(D337:F337)</f>
        <v>4975</v>
      </c>
      <c r="E341" s="320">
        <f>D340/D341*100</f>
        <v>13.165829145728644</v>
      </c>
      <c r="F341" s="319"/>
      <c r="G341" s="318">
        <f>SUM(G337:I337)</f>
        <v>5646</v>
      </c>
      <c r="H341" s="320">
        <f>G340/G341*100</f>
        <v>15.692525681898688</v>
      </c>
      <c r="I341" s="319"/>
      <c r="J341" s="318">
        <f>SUM(J337:L337)</f>
        <v>3022</v>
      </c>
      <c r="K341" s="320">
        <f>J340/J341*100</f>
        <v>16.810059563203179</v>
      </c>
      <c r="L341" s="319"/>
      <c r="M341" s="318">
        <f>SUM(M337:O337)</f>
        <v>3509</v>
      </c>
      <c r="N341" s="320">
        <f>M340/M341*100</f>
        <v>18.210316329438587</v>
      </c>
    </row>
    <row r="342" spans="1:26" s="4" customFormat="1"/>
    <row r="343" spans="1:26" s="4" customFormat="1" ht="36" customHeight="1">
      <c r="A343" s="252" t="s">
        <v>107</v>
      </c>
      <c r="B343" s="252"/>
      <c r="C343" s="252"/>
      <c r="D343" s="252"/>
      <c r="E343" s="253" t="s">
        <v>108</v>
      </c>
      <c r="F343" s="254"/>
      <c r="G343" s="254"/>
      <c r="H343" s="254"/>
      <c r="I343" s="254"/>
      <c r="J343" s="254"/>
      <c r="K343" s="254"/>
      <c r="L343" s="254"/>
      <c r="M343" s="254"/>
      <c r="N343" s="254"/>
      <c r="O343" s="254"/>
      <c r="P343" s="255"/>
      <c r="R343" s="279"/>
      <c r="S343" s="292" t="s">
        <v>107</v>
      </c>
      <c r="T343" s="292"/>
      <c r="U343" s="292"/>
      <c r="V343" s="292"/>
      <c r="W343" s="309" t="s">
        <v>108</v>
      </c>
      <c r="X343" s="310"/>
      <c r="Y343" s="310"/>
      <c r="Z343" s="311"/>
    </row>
    <row r="344" spans="1:26" s="4" customFormat="1" ht="36" customHeight="1">
      <c r="A344" s="252"/>
      <c r="B344" s="252"/>
      <c r="C344" s="252"/>
      <c r="D344" s="252"/>
      <c r="E344" s="253" t="s">
        <v>169</v>
      </c>
      <c r="F344" s="254"/>
      <c r="G344" s="254"/>
      <c r="H344" s="254"/>
      <c r="I344" s="254"/>
      <c r="J344" s="254"/>
      <c r="K344" s="254" t="s">
        <v>123</v>
      </c>
      <c r="L344" s="254"/>
      <c r="M344" s="254"/>
      <c r="N344" s="254"/>
      <c r="O344" s="254"/>
      <c r="P344" s="255"/>
      <c r="R344" s="279"/>
      <c r="S344" s="292"/>
      <c r="T344" s="292"/>
      <c r="U344" s="292"/>
      <c r="V344" s="292"/>
      <c r="W344" s="309" t="s">
        <v>169</v>
      </c>
      <c r="X344" s="310"/>
      <c r="Y344" s="310" t="s">
        <v>123</v>
      </c>
      <c r="Z344" s="311"/>
    </row>
    <row r="345" spans="1:26" s="4" customFormat="1" ht="24">
      <c r="A345" s="252"/>
      <c r="B345" s="252"/>
      <c r="C345" s="252"/>
      <c r="D345" s="252"/>
      <c r="E345" s="253" t="s">
        <v>162</v>
      </c>
      <c r="F345" s="254"/>
      <c r="G345" s="254"/>
      <c r="H345" s="254"/>
      <c r="I345" s="254"/>
      <c r="J345" s="254"/>
      <c r="K345" s="254" t="s">
        <v>162</v>
      </c>
      <c r="L345" s="254"/>
      <c r="M345" s="254"/>
      <c r="N345" s="254"/>
      <c r="O345" s="254"/>
      <c r="P345" s="255"/>
      <c r="R345" s="279"/>
      <c r="S345" s="292"/>
      <c r="T345" s="292"/>
      <c r="U345" s="292"/>
      <c r="V345" s="292"/>
      <c r="W345" s="309" t="s">
        <v>196</v>
      </c>
      <c r="X345" s="310"/>
      <c r="Y345" s="310" t="s">
        <v>196</v>
      </c>
      <c r="Z345" s="311"/>
    </row>
    <row r="346" spans="1:26" s="4" customFormat="1" ht="24">
      <c r="A346" s="252"/>
      <c r="B346" s="252"/>
      <c r="C346" s="252"/>
      <c r="D346" s="252"/>
      <c r="E346" s="257" t="s">
        <v>163</v>
      </c>
      <c r="F346" s="258" t="s">
        <v>164</v>
      </c>
      <c r="G346" s="258" t="s">
        <v>165</v>
      </c>
      <c r="H346" s="258" t="s">
        <v>166</v>
      </c>
      <c r="I346" s="258" t="s">
        <v>167</v>
      </c>
      <c r="J346" s="258" t="s">
        <v>168</v>
      </c>
      <c r="K346" s="258" t="s">
        <v>163</v>
      </c>
      <c r="L346" s="258" t="s">
        <v>164</v>
      </c>
      <c r="M346" s="258" t="s">
        <v>165</v>
      </c>
      <c r="N346" s="258" t="s">
        <v>166</v>
      </c>
      <c r="O346" s="258" t="s">
        <v>167</v>
      </c>
      <c r="P346" s="259" t="s">
        <v>168</v>
      </c>
      <c r="R346" s="279"/>
      <c r="S346" s="292"/>
      <c r="T346" s="292"/>
      <c r="U346" s="292"/>
      <c r="V346" s="292"/>
      <c r="W346" s="309" t="s">
        <v>197</v>
      </c>
      <c r="X346" s="310" t="s">
        <v>198</v>
      </c>
      <c r="Y346" s="310" t="s">
        <v>197</v>
      </c>
      <c r="Z346" s="311" t="s">
        <v>198</v>
      </c>
    </row>
    <row r="347" spans="1:26" s="4" customFormat="1" ht="24">
      <c r="A347" s="260"/>
      <c r="B347" s="260"/>
      <c r="C347" s="260"/>
      <c r="D347" s="260"/>
      <c r="E347" s="261" t="s">
        <v>116</v>
      </c>
      <c r="F347" s="262" t="s">
        <v>116</v>
      </c>
      <c r="G347" s="262" t="s">
        <v>116</v>
      </c>
      <c r="H347" s="262" t="s">
        <v>116</v>
      </c>
      <c r="I347" s="262" t="s">
        <v>116</v>
      </c>
      <c r="J347" s="262" t="s">
        <v>116</v>
      </c>
      <c r="K347" s="262" t="s">
        <v>116</v>
      </c>
      <c r="L347" s="262" t="s">
        <v>116</v>
      </c>
      <c r="M347" s="262" t="s">
        <v>116</v>
      </c>
      <c r="N347" s="262" t="s">
        <v>116</v>
      </c>
      <c r="O347" s="262" t="s">
        <v>116</v>
      </c>
      <c r="P347" s="263" t="s">
        <v>116</v>
      </c>
      <c r="R347" s="279"/>
      <c r="S347" s="293"/>
      <c r="T347" s="293"/>
      <c r="U347" s="293"/>
      <c r="V347" s="293"/>
      <c r="W347" s="312" t="s">
        <v>156</v>
      </c>
      <c r="X347" s="313" t="s">
        <v>156</v>
      </c>
      <c r="Y347" s="313" t="s">
        <v>156</v>
      </c>
      <c r="Z347" s="314" t="s">
        <v>156</v>
      </c>
    </row>
    <row r="348" spans="1:26" s="4" customFormat="1" ht="48">
      <c r="A348" s="264" t="s">
        <v>177</v>
      </c>
      <c r="B348" s="265" t="s">
        <v>121</v>
      </c>
      <c r="C348" s="264" t="s">
        <v>147</v>
      </c>
      <c r="D348" s="265" t="s">
        <v>142</v>
      </c>
      <c r="E348" s="266">
        <v>448</v>
      </c>
      <c r="F348" s="267">
        <v>440</v>
      </c>
      <c r="G348" s="267">
        <v>493</v>
      </c>
      <c r="H348" s="267">
        <v>478</v>
      </c>
      <c r="I348" s="267">
        <v>500</v>
      </c>
      <c r="J348" s="267">
        <v>539</v>
      </c>
      <c r="K348" s="267">
        <v>841</v>
      </c>
      <c r="L348" s="267">
        <v>886</v>
      </c>
      <c r="M348" s="267">
        <v>841</v>
      </c>
      <c r="N348" s="267">
        <v>946</v>
      </c>
      <c r="O348" s="267">
        <v>947</v>
      </c>
      <c r="P348" s="268">
        <v>1091</v>
      </c>
      <c r="R348" s="236">
        <f>SUM(D348:O348)</f>
        <v>7359</v>
      </c>
      <c r="S348" s="294" t="s">
        <v>177</v>
      </c>
      <c r="T348" s="315" t="s">
        <v>121</v>
      </c>
      <c r="U348" s="294" t="s">
        <v>147</v>
      </c>
      <c r="V348" s="315" t="s">
        <v>142</v>
      </c>
      <c r="W348" s="295">
        <v>1381</v>
      </c>
      <c r="X348" s="296">
        <v>1517</v>
      </c>
      <c r="Y348" s="296">
        <v>2568</v>
      </c>
      <c r="Z348" s="297">
        <v>2984</v>
      </c>
    </row>
    <row r="349" spans="1:26" s="4" customFormat="1">
      <c r="A349" s="269"/>
      <c r="B349" s="269"/>
      <c r="C349" s="269"/>
      <c r="D349" s="270" t="s">
        <v>132</v>
      </c>
      <c r="E349" s="271">
        <v>63</v>
      </c>
      <c r="F349" s="272">
        <v>60</v>
      </c>
      <c r="G349" s="272">
        <v>56</v>
      </c>
      <c r="H349" s="272">
        <v>73</v>
      </c>
      <c r="I349" s="272">
        <v>54</v>
      </c>
      <c r="J349" s="272">
        <v>79</v>
      </c>
      <c r="K349" s="272">
        <v>83</v>
      </c>
      <c r="L349" s="272">
        <v>99</v>
      </c>
      <c r="M349" s="272">
        <v>94</v>
      </c>
      <c r="N349" s="272">
        <v>98</v>
      </c>
      <c r="O349" s="272">
        <v>110</v>
      </c>
      <c r="P349" s="273">
        <v>117</v>
      </c>
      <c r="R349" s="236">
        <f>SUM(D349:O349)</f>
        <v>869</v>
      </c>
      <c r="S349" s="298"/>
      <c r="T349" s="298"/>
      <c r="U349" s="298"/>
      <c r="V349" s="321" t="s">
        <v>132</v>
      </c>
      <c r="W349" s="299">
        <v>179</v>
      </c>
      <c r="X349" s="300">
        <v>206</v>
      </c>
      <c r="Y349" s="300">
        <v>276</v>
      </c>
      <c r="Z349" s="301">
        <v>325</v>
      </c>
    </row>
    <row r="350" spans="1:26" s="4" customFormat="1" ht="24">
      <c r="A350" s="274"/>
      <c r="B350" s="275" t="s">
        <v>122</v>
      </c>
      <c r="C350" s="274" t="s">
        <v>147</v>
      </c>
      <c r="D350" s="275" t="s">
        <v>142</v>
      </c>
      <c r="E350" s="276">
        <v>158</v>
      </c>
      <c r="F350" s="277">
        <v>108</v>
      </c>
      <c r="G350" s="277">
        <v>127</v>
      </c>
      <c r="H350" s="277">
        <v>145</v>
      </c>
      <c r="I350" s="277">
        <v>135</v>
      </c>
      <c r="J350" s="277">
        <v>134</v>
      </c>
      <c r="K350" s="277">
        <v>64</v>
      </c>
      <c r="L350" s="277">
        <v>54</v>
      </c>
      <c r="M350" s="277">
        <v>60</v>
      </c>
      <c r="N350" s="277">
        <v>67</v>
      </c>
      <c r="O350" s="277">
        <v>72</v>
      </c>
      <c r="P350" s="278">
        <v>61</v>
      </c>
      <c r="R350" s="239">
        <f>SUM(R348:R349)</f>
        <v>8228</v>
      </c>
      <c r="S350" s="302"/>
      <c r="T350" s="316" t="s">
        <v>122</v>
      </c>
      <c r="U350" s="302" t="s">
        <v>147</v>
      </c>
      <c r="V350" s="316" t="s">
        <v>142</v>
      </c>
      <c r="W350" s="303">
        <v>393</v>
      </c>
      <c r="X350" s="304">
        <v>414</v>
      </c>
      <c r="Y350" s="304">
        <v>178</v>
      </c>
      <c r="Z350" s="305">
        <v>200</v>
      </c>
    </row>
    <row r="351" spans="1:26" s="4" customFormat="1">
      <c r="E351" s="144" t="s">
        <v>110</v>
      </c>
      <c r="F351" s="144" t="s">
        <v>111</v>
      </c>
      <c r="G351" s="144" t="s">
        <v>112</v>
      </c>
      <c r="H351" s="144" t="s">
        <v>113</v>
      </c>
      <c r="I351" s="144" t="s">
        <v>114</v>
      </c>
      <c r="J351" s="145" t="s">
        <v>115</v>
      </c>
      <c r="K351" s="144" t="s">
        <v>110</v>
      </c>
      <c r="L351" s="144" t="s">
        <v>111</v>
      </c>
      <c r="M351" s="144" t="s">
        <v>112</v>
      </c>
      <c r="N351" s="144" t="s">
        <v>113</v>
      </c>
      <c r="O351" s="144" t="s">
        <v>114</v>
      </c>
      <c r="P351" s="145" t="s">
        <v>115</v>
      </c>
      <c r="R351" s="289"/>
      <c r="S351"/>
      <c r="T351" s="306"/>
      <c r="U351" s="306"/>
      <c r="V351" s="306"/>
      <c r="W351" s="338">
        <f>SUM(W348:W349,Y348:Y349)</f>
        <v>4404</v>
      </c>
      <c r="X351" s="338">
        <f>SUM(X348:X349,Z348:Z349)</f>
        <v>5032</v>
      </c>
      <c r="Y351" s="338">
        <f>SUM(Y348:Y349)</f>
        <v>2844</v>
      </c>
      <c r="Z351" s="338">
        <f>SUM(Z348:Z349)</f>
        <v>3309</v>
      </c>
    </row>
    <row r="352" spans="1:26" s="4" customFormat="1">
      <c r="D352" s="174">
        <v>1</v>
      </c>
      <c r="E352" s="149">
        <f t="shared" ref="E352:J352" si="106">SUM(E349,K349)</f>
        <v>146</v>
      </c>
      <c r="F352" s="149">
        <f t="shared" si="106"/>
        <v>159</v>
      </c>
      <c r="G352" s="149">
        <f t="shared" si="106"/>
        <v>150</v>
      </c>
      <c r="H352" s="149">
        <f t="shared" si="106"/>
        <v>171</v>
      </c>
      <c r="I352" s="149">
        <f t="shared" si="106"/>
        <v>164</v>
      </c>
      <c r="J352" s="149">
        <f t="shared" si="106"/>
        <v>196</v>
      </c>
      <c r="K352" s="149">
        <f t="shared" ref="K352:P352" si="107">K349</f>
        <v>83</v>
      </c>
      <c r="L352" s="149">
        <f t="shared" si="107"/>
        <v>99</v>
      </c>
      <c r="M352" s="149">
        <f t="shared" si="107"/>
        <v>94</v>
      </c>
      <c r="N352" s="149">
        <f t="shared" si="107"/>
        <v>98</v>
      </c>
      <c r="O352" s="149">
        <f t="shared" si="107"/>
        <v>110</v>
      </c>
      <c r="P352" s="149">
        <f t="shared" si="107"/>
        <v>117</v>
      </c>
      <c r="S352"/>
      <c r="T352" s="306"/>
      <c r="U352" s="306"/>
      <c r="V352" s="306"/>
      <c r="W352" s="337">
        <f>(SUM(W349,Y349)/W351)*100</f>
        <v>10.331516802906449</v>
      </c>
      <c r="X352" s="337">
        <f>(SUM(X349,Z349)/X351)*100</f>
        <v>10.552464228934817</v>
      </c>
      <c r="Y352" s="337">
        <f>Y349/Y351*100</f>
        <v>9.7046413502109701</v>
      </c>
      <c r="Z352" s="337">
        <f>Z349/Z351*100</f>
        <v>9.821698398307646</v>
      </c>
    </row>
    <row r="353" spans="1:18" s="4" customFormat="1">
      <c r="E353" s="149">
        <f t="shared" ref="E353:J353" si="108">SUM(E348:E349,K348:K349)</f>
        <v>1435</v>
      </c>
      <c r="F353" s="149">
        <f t="shared" si="108"/>
        <v>1485</v>
      </c>
      <c r="G353" s="149">
        <f t="shared" si="108"/>
        <v>1484</v>
      </c>
      <c r="H353" s="149">
        <f t="shared" si="108"/>
        <v>1595</v>
      </c>
      <c r="I353" s="149">
        <f t="shared" si="108"/>
        <v>1611</v>
      </c>
      <c r="J353" s="149">
        <f t="shared" si="108"/>
        <v>1826</v>
      </c>
      <c r="K353" s="149">
        <f t="shared" ref="K353:P353" si="109">SUM(K348:K349)</f>
        <v>924</v>
      </c>
      <c r="L353" s="149">
        <f t="shared" si="109"/>
        <v>985</v>
      </c>
      <c r="M353" s="149">
        <f t="shared" si="109"/>
        <v>935</v>
      </c>
      <c r="N353" s="149">
        <f t="shared" si="109"/>
        <v>1044</v>
      </c>
      <c r="O353" s="149">
        <f t="shared" si="109"/>
        <v>1057</v>
      </c>
      <c r="P353" s="149">
        <f t="shared" si="109"/>
        <v>1208</v>
      </c>
    </row>
    <row r="354" spans="1:18" s="12" customFormat="1">
      <c r="D354" s="181" t="s">
        <v>143</v>
      </c>
      <c r="E354" s="183">
        <f t="shared" ref="E354:P354" si="110">E352/E353*100</f>
        <v>10.174216027874564</v>
      </c>
      <c r="F354" s="108">
        <f t="shared" si="110"/>
        <v>10.707070707070706</v>
      </c>
      <c r="G354" s="183">
        <f t="shared" si="110"/>
        <v>10.107816711590296</v>
      </c>
      <c r="H354" s="108">
        <f t="shared" si="110"/>
        <v>10.721003134796238</v>
      </c>
      <c r="I354" s="108">
        <f t="shared" si="110"/>
        <v>10.180012414649287</v>
      </c>
      <c r="J354" s="108">
        <f t="shared" si="110"/>
        <v>10.733844468784227</v>
      </c>
      <c r="K354" s="108">
        <f t="shared" si="110"/>
        <v>8.9826839826839819</v>
      </c>
      <c r="L354" s="183">
        <f t="shared" si="110"/>
        <v>10.050761421319796</v>
      </c>
      <c r="M354" s="183">
        <f t="shared" si="110"/>
        <v>10.053475935828878</v>
      </c>
      <c r="N354" s="108">
        <f t="shared" si="110"/>
        <v>9.3869731800766285</v>
      </c>
      <c r="O354" s="108">
        <f t="shared" si="110"/>
        <v>10.406811731315042</v>
      </c>
      <c r="P354" s="108">
        <f t="shared" si="110"/>
        <v>9.685430463576159</v>
      </c>
    </row>
    <row r="355" spans="1:18" s="12" customFormat="1">
      <c r="A355" s="181" t="s">
        <v>126</v>
      </c>
      <c r="E355" s="183">
        <f>L30</f>
        <v>13.636363636363637</v>
      </c>
      <c r="F355" s="108">
        <f>M30</f>
        <v>4.3478260869565215</v>
      </c>
      <c r="G355" s="183">
        <f>N30</f>
        <v>15.384615384615385</v>
      </c>
      <c r="L355" s="108">
        <f>Z30</f>
        <v>21.428571428571427</v>
      </c>
      <c r="M355" s="183">
        <f>AA30</f>
        <v>5.882352941176471</v>
      </c>
      <c r="N355" s="183">
        <f>AB30</f>
        <v>19.047619047619047</v>
      </c>
    </row>
    <row r="356" spans="1:18" s="12" customFormat="1">
      <c r="A356" s="181"/>
      <c r="E356" s="318">
        <f>SUM(E352:G352)</f>
        <v>455</v>
      </c>
      <c r="F356" s="319"/>
      <c r="G356" s="319"/>
      <c r="H356" s="318">
        <f>SUM(H352:J352)</f>
        <v>531</v>
      </c>
      <c r="I356" s="319"/>
      <c r="J356" s="319"/>
      <c r="K356" s="318">
        <f>SUM(K352:M352)</f>
        <v>276</v>
      </c>
      <c r="L356" s="319"/>
      <c r="M356" s="319"/>
      <c r="N356" s="318">
        <f>SUM(N352:P352)</f>
        <v>325</v>
      </c>
      <c r="O356" s="319"/>
    </row>
    <row r="357" spans="1:18" s="12" customFormat="1">
      <c r="A357" s="181"/>
      <c r="E357" s="318">
        <f>SUM(E353:G353)</f>
        <v>4404</v>
      </c>
      <c r="F357" s="320">
        <f>E356/E357*100</f>
        <v>10.331516802906449</v>
      </c>
      <c r="G357" s="319"/>
      <c r="H357" s="318">
        <f>SUM(H353:J353)</f>
        <v>5032</v>
      </c>
      <c r="I357" s="320">
        <f>H356/H357*100</f>
        <v>10.552464228934817</v>
      </c>
      <c r="J357" s="319"/>
      <c r="K357" s="318">
        <f>SUM(K353:M353)</f>
        <v>2844</v>
      </c>
      <c r="L357" s="320">
        <f>K356/K357*100</f>
        <v>9.7046413502109701</v>
      </c>
      <c r="M357" s="319"/>
      <c r="N357" s="318">
        <f>SUM(N353:P353)</f>
        <v>3309</v>
      </c>
      <c r="O357" s="320">
        <f>N356/N357*100</f>
        <v>9.821698398307646</v>
      </c>
    </row>
    <row r="358" spans="1:18" s="4" customFormat="1"/>
    <row r="359" spans="1:18" s="4" customFormat="1" ht="36" customHeight="1">
      <c r="A359" s="252" t="s">
        <v>107</v>
      </c>
      <c r="B359" s="252"/>
      <c r="C359" s="252"/>
      <c r="D359" s="252"/>
      <c r="E359" s="253" t="s">
        <v>108</v>
      </c>
      <c r="F359" s="254"/>
      <c r="G359" s="254"/>
      <c r="H359" s="254"/>
      <c r="I359" s="254"/>
      <c r="J359" s="254"/>
      <c r="K359" s="254"/>
      <c r="L359" s="254"/>
      <c r="M359" s="254"/>
      <c r="N359" s="254"/>
      <c r="O359" s="254"/>
      <c r="P359" s="255"/>
      <c r="Q359" s="279"/>
    </row>
    <row r="360" spans="1:18" s="4" customFormat="1" ht="36" customHeight="1">
      <c r="A360" s="252"/>
      <c r="B360" s="252"/>
      <c r="C360" s="252"/>
      <c r="D360" s="252"/>
      <c r="E360" s="253" t="s">
        <v>169</v>
      </c>
      <c r="F360" s="254"/>
      <c r="G360" s="254"/>
      <c r="H360" s="254"/>
      <c r="I360" s="254"/>
      <c r="J360" s="254"/>
      <c r="K360" s="254" t="s">
        <v>123</v>
      </c>
      <c r="L360" s="254"/>
      <c r="M360" s="254"/>
      <c r="N360" s="254"/>
      <c r="O360" s="254"/>
      <c r="P360" s="255"/>
      <c r="Q360" s="279"/>
    </row>
    <row r="361" spans="1:18" s="4" customFormat="1">
      <c r="A361" s="252"/>
      <c r="B361" s="252"/>
      <c r="C361" s="252"/>
      <c r="D361" s="252"/>
      <c r="E361" s="253" t="s">
        <v>162</v>
      </c>
      <c r="F361" s="254"/>
      <c r="G361" s="254"/>
      <c r="H361" s="254"/>
      <c r="I361" s="254"/>
      <c r="J361" s="254"/>
      <c r="K361" s="254" t="s">
        <v>162</v>
      </c>
      <c r="L361" s="254"/>
      <c r="M361" s="254"/>
      <c r="N361" s="254"/>
      <c r="O361" s="254"/>
      <c r="P361" s="255"/>
      <c r="Q361" s="279"/>
    </row>
    <row r="362" spans="1:18" s="4" customFormat="1">
      <c r="A362" s="252"/>
      <c r="B362" s="252"/>
      <c r="C362" s="252"/>
      <c r="D362" s="252"/>
      <c r="E362" s="257" t="s">
        <v>163</v>
      </c>
      <c r="F362" s="258" t="s">
        <v>164</v>
      </c>
      <c r="G362" s="258" t="s">
        <v>165</v>
      </c>
      <c r="H362" s="258" t="s">
        <v>166</v>
      </c>
      <c r="I362" s="258" t="s">
        <v>167</v>
      </c>
      <c r="J362" s="258" t="s">
        <v>168</v>
      </c>
      <c r="K362" s="258" t="s">
        <v>163</v>
      </c>
      <c r="L362" s="258" t="s">
        <v>164</v>
      </c>
      <c r="M362" s="258" t="s">
        <v>165</v>
      </c>
      <c r="N362" s="258" t="s">
        <v>166</v>
      </c>
      <c r="O362" s="258" t="s">
        <v>167</v>
      </c>
      <c r="P362" s="259" t="s">
        <v>168</v>
      </c>
      <c r="Q362" s="279"/>
    </row>
    <row r="363" spans="1:18" s="4" customFormat="1">
      <c r="A363" s="260"/>
      <c r="B363" s="260"/>
      <c r="C363" s="260"/>
      <c r="D363" s="260"/>
      <c r="E363" s="261" t="s">
        <v>116</v>
      </c>
      <c r="F363" s="262" t="s">
        <v>116</v>
      </c>
      <c r="G363" s="262" t="s">
        <v>116</v>
      </c>
      <c r="H363" s="262" t="s">
        <v>116</v>
      </c>
      <c r="I363" s="262" t="s">
        <v>116</v>
      </c>
      <c r="J363" s="262" t="s">
        <v>116</v>
      </c>
      <c r="K363" s="262" t="s">
        <v>116</v>
      </c>
      <c r="L363" s="262" t="s">
        <v>116</v>
      </c>
      <c r="M363" s="262" t="s">
        <v>116</v>
      </c>
      <c r="N363" s="262" t="s">
        <v>116</v>
      </c>
      <c r="O363" s="262" t="s">
        <v>116</v>
      </c>
      <c r="P363" s="263" t="s">
        <v>116</v>
      </c>
      <c r="Q363" s="278"/>
      <c r="R363" s="234"/>
    </row>
    <row r="364" spans="1:18" s="4" customFormat="1" ht="48">
      <c r="A364" s="264" t="s">
        <v>177</v>
      </c>
      <c r="B364" s="265" t="s">
        <v>121</v>
      </c>
      <c r="C364" s="264" t="s">
        <v>148</v>
      </c>
      <c r="D364" s="265" t="s">
        <v>142</v>
      </c>
      <c r="E364" s="266">
        <v>511</v>
      </c>
      <c r="F364" s="267">
        <v>499</v>
      </c>
      <c r="G364" s="267">
        <v>544</v>
      </c>
      <c r="H364" s="267">
        <v>550</v>
      </c>
      <c r="I364" s="267">
        <v>551</v>
      </c>
      <c r="J364" s="267">
        <v>613</v>
      </c>
      <c r="K364" s="267">
        <v>904</v>
      </c>
      <c r="L364" s="267">
        <v>969</v>
      </c>
      <c r="M364" s="267">
        <v>915</v>
      </c>
      <c r="N364" s="267">
        <v>1035</v>
      </c>
      <c r="O364" s="267">
        <v>1032</v>
      </c>
      <c r="P364" s="268">
        <v>1174</v>
      </c>
      <c r="Q364" s="278"/>
      <c r="R364" s="236">
        <f>SUM(D364:O364)</f>
        <v>8123</v>
      </c>
    </row>
    <row r="365" spans="1:18" s="4" customFormat="1">
      <c r="A365" s="269"/>
      <c r="B365" s="269"/>
      <c r="C365" s="269"/>
      <c r="D365" s="270" t="s">
        <v>132</v>
      </c>
      <c r="E365" s="271">
        <v>0</v>
      </c>
      <c r="F365" s="272">
        <v>1</v>
      </c>
      <c r="G365" s="272">
        <v>5</v>
      </c>
      <c r="H365" s="272">
        <v>1</v>
      </c>
      <c r="I365" s="272">
        <v>3</v>
      </c>
      <c r="J365" s="272">
        <v>5</v>
      </c>
      <c r="K365" s="272">
        <v>20</v>
      </c>
      <c r="L365" s="272">
        <v>16</v>
      </c>
      <c r="M365" s="272">
        <v>20</v>
      </c>
      <c r="N365" s="272">
        <v>9</v>
      </c>
      <c r="O365" s="272">
        <v>25</v>
      </c>
      <c r="P365" s="273">
        <v>34</v>
      </c>
      <c r="Q365" s="278"/>
      <c r="R365" s="236">
        <f>SUM(D365:O365)</f>
        <v>105</v>
      </c>
    </row>
    <row r="366" spans="1:18" s="4" customFormat="1">
      <c r="A366" s="274"/>
      <c r="B366" s="275" t="s">
        <v>122</v>
      </c>
      <c r="C366" s="274" t="s">
        <v>148</v>
      </c>
      <c r="D366" s="275" t="s">
        <v>142</v>
      </c>
      <c r="E366" s="276">
        <v>158</v>
      </c>
      <c r="F366" s="277">
        <v>108</v>
      </c>
      <c r="G366" s="277">
        <v>127</v>
      </c>
      <c r="H366" s="277">
        <v>145</v>
      </c>
      <c r="I366" s="277">
        <v>135</v>
      </c>
      <c r="J366" s="277">
        <v>134</v>
      </c>
      <c r="K366" s="277">
        <v>64</v>
      </c>
      <c r="L366" s="277">
        <v>54</v>
      </c>
      <c r="M366" s="277">
        <v>60</v>
      </c>
      <c r="N366" s="277">
        <v>67</v>
      </c>
      <c r="O366" s="277">
        <v>72</v>
      </c>
      <c r="P366" s="278">
        <v>61</v>
      </c>
      <c r="Q366" s="278"/>
      <c r="R366" s="236"/>
    </row>
    <row r="367" spans="1:18" s="4" customFormat="1">
      <c r="E367" s="144" t="s">
        <v>110</v>
      </c>
      <c r="F367" s="144" t="s">
        <v>111</v>
      </c>
      <c r="G367" s="144" t="s">
        <v>112</v>
      </c>
      <c r="H367" s="144" t="s">
        <v>113</v>
      </c>
      <c r="I367" s="144" t="s">
        <v>114</v>
      </c>
      <c r="J367" s="145" t="s">
        <v>115</v>
      </c>
      <c r="K367" s="144" t="s">
        <v>110</v>
      </c>
      <c r="L367" s="144" t="s">
        <v>111</v>
      </c>
      <c r="M367" s="144" t="s">
        <v>112</v>
      </c>
      <c r="N367" s="144" t="s">
        <v>113</v>
      </c>
      <c r="O367" s="144" t="s">
        <v>114</v>
      </c>
      <c r="P367" s="145" t="s">
        <v>115</v>
      </c>
      <c r="R367" s="239">
        <f>SUM(R364:R365)</f>
        <v>8228</v>
      </c>
    </row>
    <row r="368" spans="1:18" s="4" customFormat="1">
      <c r="D368" s="174">
        <v>1</v>
      </c>
      <c r="E368" s="149">
        <f t="shared" ref="E368:J368" si="111">SUM(E365,K365)</f>
        <v>20</v>
      </c>
      <c r="F368" s="149">
        <f t="shared" si="111"/>
        <v>17</v>
      </c>
      <c r="G368" s="149">
        <f t="shared" si="111"/>
        <v>25</v>
      </c>
      <c r="H368" s="149">
        <f t="shared" si="111"/>
        <v>10</v>
      </c>
      <c r="I368" s="149">
        <f t="shared" si="111"/>
        <v>28</v>
      </c>
      <c r="J368" s="149">
        <f t="shared" si="111"/>
        <v>39</v>
      </c>
      <c r="K368" s="149">
        <f t="shared" ref="K368:P368" si="112">K365</f>
        <v>20</v>
      </c>
      <c r="L368" s="149">
        <f t="shared" si="112"/>
        <v>16</v>
      </c>
      <c r="M368" s="149">
        <f t="shared" si="112"/>
        <v>20</v>
      </c>
      <c r="N368" s="149">
        <f t="shared" si="112"/>
        <v>9</v>
      </c>
      <c r="O368" s="149">
        <f t="shared" si="112"/>
        <v>25</v>
      </c>
      <c r="P368" s="149">
        <f t="shared" si="112"/>
        <v>34</v>
      </c>
    </row>
    <row r="369" spans="2:25" s="4" customFormat="1">
      <c r="E369" s="149">
        <f t="shared" ref="E369:J369" si="113">SUM(E364:E365,K364:K365)</f>
        <v>1435</v>
      </c>
      <c r="F369" s="149">
        <f t="shared" si="113"/>
        <v>1485</v>
      </c>
      <c r="G369" s="149">
        <f t="shared" si="113"/>
        <v>1484</v>
      </c>
      <c r="H369" s="149">
        <f t="shared" si="113"/>
        <v>1595</v>
      </c>
      <c r="I369" s="149">
        <f t="shared" si="113"/>
        <v>1611</v>
      </c>
      <c r="J369" s="149">
        <f t="shared" si="113"/>
        <v>1826</v>
      </c>
      <c r="K369" s="149">
        <f t="shared" ref="K369:P369" si="114">SUM(K364:K365)</f>
        <v>924</v>
      </c>
      <c r="L369" s="149">
        <f t="shared" si="114"/>
        <v>985</v>
      </c>
      <c r="M369" s="149">
        <f t="shared" si="114"/>
        <v>935</v>
      </c>
      <c r="N369" s="149">
        <f t="shared" si="114"/>
        <v>1044</v>
      </c>
      <c r="O369" s="149">
        <f t="shared" si="114"/>
        <v>1057</v>
      </c>
      <c r="P369" s="149">
        <f t="shared" si="114"/>
        <v>1208</v>
      </c>
    </row>
    <row r="370" spans="2:25" s="4" customFormat="1">
      <c r="D370" s="181" t="s">
        <v>143</v>
      </c>
      <c r="E370" s="183">
        <f t="shared" ref="E370:P370" si="115">E368/E369*100</f>
        <v>1.3937282229965158</v>
      </c>
      <c r="F370" s="183">
        <f t="shared" si="115"/>
        <v>1.1447811447811449</v>
      </c>
      <c r="G370" s="183">
        <f t="shared" si="115"/>
        <v>1.6846361185983827</v>
      </c>
      <c r="H370" s="183">
        <f t="shared" si="115"/>
        <v>0.62695924764890276</v>
      </c>
      <c r="I370" s="183">
        <f t="shared" si="115"/>
        <v>1.7380509000620732</v>
      </c>
      <c r="J370" s="183">
        <f t="shared" si="115"/>
        <v>2.1358159912376782</v>
      </c>
      <c r="K370" s="183">
        <f t="shared" si="115"/>
        <v>2.1645021645021645</v>
      </c>
      <c r="L370" s="108">
        <f t="shared" si="115"/>
        <v>1.6243654822335025</v>
      </c>
      <c r="M370" s="108">
        <f t="shared" si="115"/>
        <v>2.1390374331550799</v>
      </c>
      <c r="N370" s="108">
        <f t="shared" si="115"/>
        <v>0.86206896551724133</v>
      </c>
      <c r="O370" s="108">
        <f t="shared" si="115"/>
        <v>2.3651844843897827</v>
      </c>
      <c r="P370" s="108">
        <f t="shared" si="115"/>
        <v>2.814569536423841</v>
      </c>
    </row>
    <row r="371" spans="2:25" s="4" customFormat="1">
      <c r="D371" s="181" t="s">
        <v>126</v>
      </c>
      <c r="E371" s="183">
        <f>L31</f>
        <v>0</v>
      </c>
      <c r="F371" s="183">
        <f>M31</f>
        <v>0</v>
      </c>
      <c r="G371" s="183">
        <f>N31</f>
        <v>0</v>
      </c>
      <c r="H371" s="181"/>
      <c r="I371" s="181"/>
      <c r="J371" s="181"/>
      <c r="K371" s="183">
        <f>Z31</f>
        <v>0</v>
      </c>
      <c r="L371" s="108">
        <f>AA31</f>
        <v>0</v>
      </c>
      <c r="M371" s="108">
        <f>AB31</f>
        <v>0</v>
      </c>
      <c r="N371" s="12"/>
      <c r="O371" s="12"/>
      <c r="P371" s="12"/>
    </row>
    <row r="372" spans="2:25" s="4" customFormat="1"/>
    <row r="373" spans="2:25" s="4" customFormat="1" ht="36" customHeight="1">
      <c r="B373" s="252" t="s">
        <v>107</v>
      </c>
      <c r="C373" s="252"/>
      <c r="D373" s="253" t="s">
        <v>108</v>
      </c>
      <c r="E373" s="254"/>
      <c r="F373" s="254"/>
      <c r="G373" s="254"/>
      <c r="H373" s="254"/>
      <c r="I373" s="254"/>
      <c r="J373" s="254"/>
      <c r="K373" s="254"/>
      <c r="L373" s="254"/>
      <c r="M373" s="254"/>
      <c r="N373" s="254"/>
      <c r="O373" s="255"/>
      <c r="P373" s="256"/>
      <c r="Q373" s="233"/>
      <c r="S373" s="292" t="s">
        <v>107</v>
      </c>
      <c r="T373" s="292"/>
      <c r="U373" s="309" t="s">
        <v>108</v>
      </c>
      <c r="V373" s="310"/>
      <c r="W373" s="310"/>
      <c r="X373" s="311"/>
      <c r="Y373" s="322"/>
    </row>
    <row r="374" spans="2:25" s="4" customFormat="1" ht="36" customHeight="1">
      <c r="B374" s="252"/>
      <c r="C374" s="252"/>
      <c r="D374" s="253" t="s">
        <v>169</v>
      </c>
      <c r="E374" s="254"/>
      <c r="F374" s="254"/>
      <c r="G374" s="254"/>
      <c r="H374" s="254"/>
      <c r="I374" s="254"/>
      <c r="J374" s="254" t="s">
        <v>123</v>
      </c>
      <c r="K374" s="254"/>
      <c r="L374" s="254"/>
      <c r="M374" s="254"/>
      <c r="N374" s="254"/>
      <c r="O374" s="255"/>
      <c r="P374" s="256"/>
      <c r="Q374" s="233"/>
      <c r="S374" s="292"/>
      <c r="T374" s="292"/>
      <c r="U374" s="309" t="s">
        <v>169</v>
      </c>
      <c r="V374" s="310"/>
      <c r="W374" s="310" t="s">
        <v>123</v>
      </c>
      <c r="X374" s="311"/>
      <c r="Y374" s="322"/>
    </row>
    <row r="375" spans="2:25" s="4" customFormat="1" ht="24">
      <c r="B375" s="252"/>
      <c r="C375" s="252"/>
      <c r="D375" s="253" t="s">
        <v>162</v>
      </c>
      <c r="E375" s="254"/>
      <c r="F375" s="254"/>
      <c r="G375" s="254"/>
      <c r="H375" s="254"/>
      <c r="I375" s="254"/>
      <c r="J375" s="254" t="s">
        <v>162</v>
      </c>
      <c r="K375" s="254"/>
      <c r="L375" s="254"/>
      <c r="M375" s="254"/>
      <c r="N375" s="254"/>
      <c r="O375" s="255"/>
      <c r="P375" s="256"/>
      <c r="Q375" s="233"/>
      <c r="S375" s="292"/>
      <c r="T375" s="292"/>
      <c r="U375" s="309" t="s">
        <v>196</v>
      </c>
      <c r="V375" s="310"/>
      <c r="W375" s="310" t="s">
        <v>196</v>
      </c>
      <c r="X375" s="311"/>
      <c r="Y375" s="322"/>
    </row>
    <row r="376" spans="2:25" s="4" customFormat="1" ht="24">
      <c r="B376" s="252"/>
      <c r="C376" s="252"/>
      <c r="D376" s="257" t="s">
        <v>163</v>
      </c>
      <c r="E376" s="258" t="s">
        <v>164</v>
      </c>
      <c r="F376" s="258" t="s">
        <v>165</v>
      </c>
      <c r="G376" s="258" t="s">
        <v>166</v>
      </c>
      <c r="H376" s="258" t="s">
        <v>167</v>
      </c>
      <c r="I376" s="258" t="s">
        <v>168</v>
      </c>
      <c r="J376" s="258" t="s">
        <v>163</v>
      </c>
      <c r="K376" s="258" t="s">
        <v>164</v>
      </c>
      <c r="L376" s="258" t="s">
        <v>165</v>
      </c>
      <c r="M376" s="258" t="s">
        <v>166</v>
      </c>
      <c r="N376" s="258" t="s">
        <v>167</v>
      </c>
      <c r="O376" s="259" t="s">
        <v>168</v>
      </c>
      <c r="P376" s="256"/>
      <c r="Q376" s="233"/>
      <c r="S376" s="292"/>
      <c r="T376" s="292"/>
      <c r="U376" s="309" t="s">
        <v>197</v>
      </c>
      <c r="V376" s="310" t="s">
        <v>198</v>
      </c>
      <c r="W376" s="310" t="s">
        <v>197</v>
      </c>
      <c r="X376" s="311" t="s">
        <v>198</v>
      </c>
      <c r="Y376" s="322"/>
    </row>
    <row r="377" spans="2:25" s="4" customFormat="1" ht="24">
      <c r="B377" s="260"/>
      <c r="C377" s="260"/>
      <c r="D377" s="261" t="s">
        <v>156</v>
      </c>
      <c r="E377" s="262" t="s">
        <v>156</v>
      </c>
      <c r="F377" s="262" t="s">
        <v>156</v>
      </c>
      <c r="G377" s="262" t="s">
        <v>156</v>
      </c>
      <c r="H377" s="262" t="s">
        <v>156</v>
      </c>
      <c r="I377" s="262" t="s">
        <v>156</v>
      </c>
      <c r="J377" s="262" t="s">
        <v>156</v>
      </c>
      <c r="K377" s="262" t="s">
        <v>156</v>
      </c>
      <c r="L377" s="262" t="s">
        <v>156</v>
      </c>
      <c r="M377" s="262" t="s">
        <v>156</v>
      </c>
      <c r="N377" s="262" t="s">
        <v>156</v>
      </c>
      <c r="O377" s="263" t="s">
        <v>156</v>
      </c>
      <c r="P377" s="256"/>
      <c r="Q377" s="233"/>
      <c r="S377" s="293"/>
      <c r="T377" s="293"/>
      <c r="U377" s="312" t="s">
        <v>156</v>
      </c>
      <c r="V377" s="313" t="s">
        <v>156</v>
      </c>
      <c r="W377" s="313" t="s">
        <v>156</v>
      </c>
      <c r="X377" s="314" t="s">
        <v>156</v>
      </c>
      <c r="Y377" s="322"/>
    </row>
    <row r="378" spans="2:25" s="4" customFormat="1" ht="96">
      <c r="B378" s="264" t="s">
        <v>149</v>
      </c>
      <c r="C378" s="264" t="s">
        <v>150</v>
      </c>
      <c r="D378" s="266">
        <v>485</v>
      </c>
      <c r="E378" s="267">
        <v>416</v>
      </c>
      <c r="F378" s="267">
        <v>454</v>
      </c>
      <c r="G378" s="267">
        <v>425</v>
      </c>
      <c r="H378" s="267">
        <v>410</v>
      </c>
      <c r="I378" s="267">
        <v>415</v>
      </c>
      <c r="J378" s="267">
        <v>539</v>
      </c>
      <c r="K378" s="267">
        <v>568</v>
      </c>
      <c r="L378" s="267">
        <v>497</v>
      </c>
      <c r="M378" s="267">
        <v>508</v>
      </c>
      <c r="N378" s="267">
        <v>518</v>
      </c>
      <c r="O378" s="268">
        <v>525</v>
      </c>
      <c r="P378" s="256"/>
      <c r="Q378" s="236">
        <f>SUM(D378:O378)</f>
        <v>5760</v>
      </c>
      <c r="S378" s="294" t="s">
        <v>149</v>
      </c>
      <c r="T378" s="294" t="s">
        <v>150</v>
      </c>
      <c r="U378" s="295">
        <v>1355</v>
      </c>
      <c r="V378" s="296">
        <v>1250</v>
      </c>
      <c r="W378" s="296">
        <v>1604</v>
      </c>
      <c r="X378" s="297">
        <v>1551</v>
      </c>
      <c r="Y378" s="322"/>
    </row>
    <row r="379" spans="2:25" s="4" customFormat="1">
      <c r="B379" s="274"/>
      <c r="C379" s="274" t="s">
        <v>151</v>
      </c>
      <c r="D379" s="276">
        <v>257</v>
      </c>
      <c r="E379" s="277">
        <v>224</v>
      </c>
      <c r="F379" s="277">
        <v>294</v>
      </c>
      <c r="G379" s="277">
        <v>280</v>
      </c>
      <c r="H379" s="277">
        <v>293</v>
      </c>
      <c r="I379" s="277">
        <v>341</v>
      </c>
      <c r="J379" s="277">
        <v>557</v>
      </c>
      <c r="K379" s="277">
        <v>559</v>
      </c>
      <c r="L379" s="277">
        <v>606</v>
      </c>
      <c r="M379" s="277">
        <v>618</v>
      </c>
      <c r="N379" s="277">
        <v>639</v>
      </c>
      <c r="O379" s="278">
        <v>747</v>
      </c>
      <c r="P379" s="256"/>
      <c r="Q379" s="236">
        <f>SUM(D379:O379)</f>
        <v>5415</v>
      </c>
      <c r="S379" s="302"/>
      <c r="T379" s="302" t="s">
        <v>151</v>
      </c>
      <c r="U379" s="303">
        <v>775</v>
      </c>
      <c r="V379" s="304">
        <v>914</v>
      </c>
      <c r="W379" s="304">
        <v>1722</v>
      </c>
      <c r="X379" s="305">
        <v>2004</v>
      </c>
      <c r="Y379" s="322"/>
    </row>
    <row r="380" spans="2:25" s="4" customFormat="1">
      <c r="D380" s="144" t="s">
        <v>110</v>
      </c>
      <c r="E380" s="144" t="s">
        <v>111</v>
      </c>
      <c r="F380" s="144" t="s">
        <v>112</v>
      </c>
      <c r="G380" s="144" t="s">
        <v>113</v>
      </c>
      <c r="H380" s="144" t="s">
        <v>114</v>
      </c>
      <c r="I380" s="145" t="s">
        <v>115</v>
      </c>
      <c r="J380" s="144" t="s">
        <v>110</v>
      </c>
      <c r="K380" s="144" t="s">
        <v>111</v>
      </c>
      <c r="L380" s="144" t="s">
        <v>112</v>
      </c>
      <c r="M380" s="144" t="s">
        <v>113</v>
      </c>
      <c r="N380" s="144" t="s">
        <v>114</v>
      </c>
      <c r="O380" s="145" t="s">
        <v>115</v>
      </c>
      <c r="Q380" s="239">
        <f>SUM(Q378:Q379)</f>
        <v>11175</v>
      </c>
      <c r="U380" s="339">
        <f>SUM(U378:U379,W378:W379)</f>
        <v>5456</v>
      </c>
      <c r="V380" s="339">
        <f>SUM(V378:V379,X378:X379)</f>
        <v>5719</v>
      </c>
      <c r="W380" s="339">
        <f>SUM(W378:W379)</f>
        <v>3326</v>
      </c>
      <c r="X380" s="339">
        <f>SUM(X378:X379)</f>
        <v>3555</v>
      </c>
    </row>
    <row r="381" spans="2:25" s="4" customFormat="1">
      <c r="C381" s="174">
        <v>1</v>
      </c>
      <c r="D381" s="149">
        <f t="shared" ref="D381:I381" si="116">SUM(D379,J379)</f>
        <v>814</v>
      </c>
      <c r="E381" s="149">
        <f t="shared" si="116"/>
        <v>783</v>
      </c>
      <c r="F381" s="149">
        <f t="shared" si="116"/>
        <v>900</v>
      </c>
      <c r="G381" s="149">
        <f t="shared" si="116"/>
        <v>898</v>
      </c>
      <c r="H381" s="149">
        <f t="shared" si="116"/>
        <v>932</v>
      </c>
      <c r="I381" s="149">
        <f t="shared" si="116"/>
        <v>1088</v>
      </c>
      <c r="J381" s="149">
        <f t="shared" ref="J381:O381" si="117">J379</f>
        <v>557</v>
      </c>
      <c r="K381" s="149">
        <f t="shared" si="117"/>
        <v>559</v>
      </c>
      <c r="L381" s="149">
        <f t="shared" si="117"/>
        <v>606</v>
      </c>
      <c r="M381" s="149">
        <f>M379</f>
        <v>618</v>
      </c>
      <c r="N381" s="149">
        <f t="shared" si="117"/>
        <v>639</v>
      </c>
      <c r="O381" s="149">
        <f t="shared" si="117"/>
        <v>747</v>
      </c>
      <c r="U381" s="337">
        <f>(SUM(U379,W379)/U380)*100</f>
        <v>45.766129032258064</v>
      </c>
      <c r="V381" s="337">
        <f>(SUM(V379,X379)/V380)*100</f>
        <v>51.02290610246547</v>
      </c>
      <c r="W381" s="337">
        <f>W379/W380*100</f>
        <v>51.773902585688511</v>
      </c>
      <c r="X381" s="337">
        <f>X379/X380*100</f>
        <v>56.371308016877641</v>
      </c>
    </row>
    <row r="382" spans="2:25" s="4" customFormat="1">
      <c r="D382" s="149">
        <f t="shared" ref="D382:I382" si="118">SUM(D378:D379,J378:J379)</f>
        <v>1838</v>
      </c>
      <c r="E382" s="149">
        <f t="shared" si="118"/>
        <v>1767</v>
      </c>
      <c r="F382" s="149">
        <f t="shared" si="118"/>
        <v>1851</v>
      </c>
      <c r="G382" s="149">
        <f t="shared" si="118"/>
        <v>1831</v>
      </c>
      <c r="H382" s="149">
        <f t="shared" si="118"/>
        <v>1860</v>
      </c>
      <c r="I382" s="149">
        <f t="shared" si="118"/>
        <v>2028</v>
      </c>
      <c r="J382" s="149">
        <f t="shared" ref="J382:O382" si="119">SUM(J378:J379)</f>
        <v>1096</v>
      </c>
      <c r="K382" s="149">
        <f t="shared" si="119"/>
        <v>1127</v>
      </c>
      <c r="L382" s="149">
        <f t="shared" si="119"/>
        <v>1103</v>
      </c>
      <c r="M382" s="149">
        <f>SUM(M378:M379)</f>
        <v>1126</v>
      </c>
      <c r="N382" s="149">
        <f t="shared" si="119"/>
        <v>1157</v>
      </c>
      <c r="O382" s="149">
        <f t="shared" si="119"/>
        <v>1272</v>
      </c>
    </row>
    <row r="383" spans="2:25" s="4" customFormat="1">
      <c r="C383" s="181" t="s">
        <v>143</v>
      </c>
      <c r="D383" s="108">
        <f t="shared" ref="D383:O383" si="120">D381/D382*100</f>
        <v>44.287268770402612</v>
      </c>
      <c r="E383" s="183">
        <f t="shared" si="120"/>
        <v>44.312393887945674</v>
      </c>
      <c r="F383" s="183">
        <f t="shared" si="120"/>
        <v>48.622366288492707</v>
      </c>
      <c r="G383" s="183">
        <f t="shared" si="120"/>
        <v>49.044238121245222</v>
      </c>
      <c r="H383" s="183">
        <f t="shared" si="120"/>
        <v>50.107526881720432</v>
      </c>
      <c r="I383" s="183">
        <f t="shared" si="120"/>
        <v>53.648915187376723</v>
      </c>
      <c r="J383" s="183">
        <f t="shared" si="120"/>
        <v>50.821167883211679</v>
      </c>
      <c r="K383" s="183">
        <f t="shared" si="120"/>
        <v>49.600709849157056</v>
      </c>
      <c r="L383" s="183">
        <f t="shared" si="120"/>
        <v>54.941069809610156</v>
      </c>
      <c r="M383" s="183">
        <f>M381/M382*100</f>
        <v>54.884547069271761</v>
      </c>
      <c r="N383" s="183">
        <f t="shared" si="120"/>
        <v>55.229040622299053</v>
      </c>
      <c r="O383" s="183">
        <f t="shared" si="120"/>
        <v>58.726415094339622</v>
      </c>
    </row>
    <row r="384" spans="2:25" s="4" customFormat="1">
      <c r="C384" s="181" t="s">
        <v>126</v>
      </c>
      <c r="D384" s="108">
        <f>L32</f>
        <v>22.727272727272727</v>
      </c>
      <c r="E384" s="183">
        <f>M32</f>
        <v>36.956521739130437</v>
      </c>
      <c r="F384" s="183">
        <f>N32</f>
        <v>34.615384615384613</v>
      </c>
      <c r="G384" s="181"/>
      <c r="H384" s="181"/>
      <c r="I384" s="181"/>
      <c r="J384" s="183">
        <f>Z32</f>
        <v>28.571428571428573</v>
      </c>
      <c r="K384" s="183">
        <f>AA32</f>
        <v>47.058823529411768</v>
      </c>
      <c r="L384" s="183">
        <f>AB32</f>
        <v>47.61904761904762</v>
      </c>
      <c r="M384" s="209"/>
      <c r="N384" s="209"/>
      <c r="O384" s="209"/>
    </row>
    <row r="385" spans="2:17" s="4" customFormat="1">
      <c r="D385" s="318">
        <f>SUM(D381:F381)</f>
        <v>2497</v>
      </c>
      <c r="E385" s="319"/>
      <c r="F385" s="319"/>
      <c r="G385" s="318">
        <f>SUM(G381:I381)</f>
        <v>2918</v>
      </c>
      <c r="H385" s="319"/>
      <c r="I385" s="319"/>
      <c r="J385" s="318">
        <f>SUM(J381:L381)</f>
        <v>1722</v>
      </c>
      <c r="K385" s="319"/>
      <c r="L385" s="319"/>
      <c r="M385" s="318">
        <f>SUM(M381:O381)</f>
        <v>2004</v>
      </c>
      <c r="N385" s="319"/>
    </row>
    <row r="386" spans="2:17" s="4" customFormat="1">
      <c r="D386" s="318">
        <f>SUM(D382:F382)</f>
        <v>5456</v>
      </c>
      <c r="E386" s="320">
        <f>D385/D386*100</f>
        <v>45.766129032258064</v>
      </c>
      <c r="F386" s="319"/>
      <c r="G386" s="318">
        <f>SUM(G382:I382)</f>
        <v>5719</v>
      </c>
      <c r="H386" s="320">
        <f>G385/G386*100</f>
        <v>51.02290610246547</v>
      </c>
      <c r="I386" s="319"/>
      <c r="J386" s="318">
        <f>SUM(J382:L382)</f>
        <v>3326</v>
      </c>
      <c r="K386" s="320">
        <f>J385/J386*100</f>
        <v>51.773902585688511</v>
      </c>
      <c r="L386" s="319"/>
      <c r="M386" s="318">
        <f>SUM(M382:O382)</f>
        <v>3555</v>
      </c>
      <c r="N386" s="320">
        <f>M385/M386*100</f>
        <v>56.371308016877641</v>
      </c>
    </row>
    <row r="387" spans="2:17" s="4" customFormat="1"/>
    <row r="388" spans="2:17" s="4" customFormat="1" ht="36" customHeight="1">
      <c r="B388" s="252" t="s">
        <v>107</v>
      </c>
      <c r="C388" s="252"/>
      <c r="D388" s="253" t="s">
        <v>108</v>
      </c>
      <c r="E388" s="254"/>
      <c r="F388" s="254"/>
      <c r="G388" s="254"/>
      <c r="H388" s="254"/>
      <c r="I388" s="254"/>
      <c r="J388" s="254"/>
      <c r="K388" s="254"/>
      <c r="L388" s="254"/>
      <c r="M388" s="254"/>
      <c r="N388" s="254"/>
      <c r="O388" s="255"/>
      <c r="P388" s="256"/>
      <c r="Q388" s="233"/>
    </row>
    <row r="389" spans="2:17" s="4" customFormat="1" ht="36" customHeight="1">
      <c r="B389" s="252"/>
      <c r="C389" s="252"/>
      <c r="D389" s="253" t="s">
        <v>169</v>
      </c>
      <c r="E389" s="254"/>
      <c r="F389" s="254"/>
      <c r="G389" s="254"/>
      <c r="H389" s="254"/>
      <c r="I389" s="254"/>
      <c r="J389" s="254" t="s">
        <v>123</v>
      </c>
      <c r="K389" s="254"/>
      <c r="L389" s="254"/>
      <c r="M389" s="254"/>
      <c r="N389" s="254"/>
      <c r="O389" s="255"/>
      <c r="P389" s="256"/>
      <c r="Q389" s="233"/>
    </row>
    <row r="390" spans="2:17" s="4" customFormat="1">
      <c r="B390" s="252"/>
      <c r="C390" s="252"/>
      <c r="D390" s="253" t="s">
        <v>162</v>
      </c>
      <c r="E390" s="254"/>
      <c r="F390" s="254"/>
      <c r="G390" s="254"/>
      <c r="H390" s="254"/>
      <c r="I390" s="254"/>
      <c r="J390" s="254" t="s">
        <v>162</v>
      </c>
      <c r="K390" s="254"/>
      <c r="L390" s="254"/>
      <c r="M390" s="254"/>
      <c r="N390" s="254"/>
      <c r="O390" s="255"/>
      <c r="P390" s="256"/>
      <c r="Q390" s="233"/>
    </row>
    <row r="391" spans="2:17" s="4" customFormat="1">
      <c r="B391" s="252"/>
      <c r="C391" s="252"/>
      <c r="D391" s="257" t="s">
        <v>163</v>
      </c>
      <c r="E391" s="258" t="s">
        <v>164</v>
      </c>
      <c r="F391" s="258" t="s">
        <v>165</v>
      </c>
      <c r="G391" s="258" t="s">
        <v>166</v>
      </c>
      <c r="H391" s="258" t="s">
        <v>167</v>
      </c>
      <c r="I391" s="258" t="s">
        <v>168</v>
      </c>
      <c r="J391" s="258" t="s">
        <v>163</v>
      </c>
      <c r="K391" s="258" t="s">
        <v>164</v>
      </c>
      <c r="L391" s="258" t="s">
        <v>165</v>
      </c>
      <c r="M391" s="258" t="s">
        <v>166</v>
      </c>
      <c r="N391" s="258" t="s">
        <v>167</v>
      </c>
      <c r="O391" s="259" t="s">
        <v>168</v>
      </c>
      <c r="P391" s="256"/>
      <c r="Q391" s="233"/>
    </row>
    <row r="392" spans="2:17" s="4" customFormat="1" ht="24">
      <c r="B392" s="260"/>
      <c r="C392" s="260"/>
      <c r="D392" s="261" t="s">
        <v>156</v>
      </c>
      <c r="E392" s="262" t="s">
        <v>156</v>
      </c>
      <c r="F392" s="262" t="s">
        <v>156</v>
      </c>
      <c r="G392" s="262" t="s">
        <v>156</v>
      </c>
      <c r="H392" s="262" t="s">
        <v>156</v>
      </c>
      <c r="I392" s="262" t="s">
        <v>156</v>
      </c>
      <c r="J392" s="262" t="s">
        <v>156</v>
      </c>
      <c r="K392" s="262" t="s">
        <v>156</v>
      </c>
      <c r="L392" s="262" t="s">
        <v>156</v>
      </c>
      <c r="M392" s="262" t="s">
        <v>156</v>
      </c>
      <c r="N392" s="262" t="s">
        <v>156</v>
      </c>
      <c r="O392" s="263" t="s">
        <v>156</v>
      </c>
      <c r="P392" s="256"/>
      <c r="Q392" s="233"/>
    </row>
    <row r="393" spans="2:17" s="4" customFormat="1">
      <c r="B393" s="264" t="s">
        <v>152</v>
      </c>
      <c r="C393" s="265" t="s">
        <v>142</v>
      </c>
      <c r="D393" s="266">
        <v>706</v>
      </c>
      <c r="E393" s="267">
        <v>609</v>
      </c>
      <c r="F393" s="267">
        <v>720</v>
      </c>
      <c r="G393" s="267">
        <v>681</v>
      </c>
      <c r="H393" s="267">
        <v>686</v>
      </c>
      <c r="I393" s="267">
        <v>743</v>
      </c>
      <c r="J393" s="267">
        <v>1083</v>
      </c>
      <c r="K393" s="267">
        <v>1116</v>
      </c>
      <c r="L393" s="267">
        <v>1095</v>
      </c>
      <c r="M393" s="267">
        <v>1119</v>
      </c>
      <c r="N393" s="267">
        <v>1142</v>
      </c>
      <c r="O393" s="268">
        <v>1262</v>
      </c>
      <c r="P393" s="256"/>
      <c r="Q393" s="236">
        <f>SUM(D393:O393)</f>
        <v>10962</v>
      </c>
    </row>
    <row r="394" spans="2:17" s="4" customFormat="1">
      <c r="B394" s="274"/>
      <c r="C394" s="275" t="s">
        <v>132</v>
      </c>
      <c r="D394" s="276">
        <v>36</v>
      </c>
      <c r="E394" s="277">
        <v>31</v>
      </c>
      <c r="F394" s="277">
        <v>28</v>
      </c>
      <c r="G394" s="277">
        <v>24</v>
      </c>
      <c r="H394" s="277">
        <v>17</v>
      </c>
      <c r="I394" s="277">
        <v>13</v>
      </c>
      <c r="J394" s="277">
        <v>13</v>
      </c>
      <c r="K394" s="277">
        <v>11</v>
      </c>
      <c r="L394" s="277">
        <v>8</v>
      </c>
      <c r="M394" s="277">
        <v>7</v>
      </c>
      <c r="N394" s="277">
        <v>15</v>
      </c>
      <c r="O394" s="278">
        <v>10</v>
      </c>
      <c r="P394" s="256"/>
      <c r="Q394" s="236">
        <f>SUM(D394:O394)</f>
        <v>213</v>
      </c>
    </row>
    <row r="395" spans="2:17" s="4" customFormat="1">
      <c r="D395" s="144" t="s">
        <v>110</v>
      </c>
      <c r="E395" s="144" t="s">
        <v>111</v>
      </c>
      <c r="F395" s="144" t="s">
        <v>112</v>
      </c>
      <c r="G395" s="144" t="s">
        <v>113</v>
      </c>
      <c r="H395" s="144" t="s">
        <v>114</v>
      </c>
      <c r="I395" s="145" t="s">
        <v>115</v>
      </c>
      <c r="J395" s="144" t="s">
        <v>110</v>
      </c>
      <c r="K395" s="144" t="s">
        <v>111</v>
      </c>
      <c r="L395" s="144" t="s">
        <v>112</v>
      </c>
      <c r="M395" s="144" t="s">
        <v>113</v>
      </c>
      <c r="N395" s="144" t="s">
        <v>114</v>
      </c>
      <c r="O395" s="145" t="s">
        <v>115</v>
      </c>
      <c r="Q395" s="239">
        <f>SUM(Q393:Q394)</f>
        <v>11175</v>
      </c>
    </row>
    <row r="396" spans="2:17" s="4" customFormat="1">
      <c r="C396" s="174">
        <v>1</v>
      </c>
      <c r="D396" s="149">
        <f t="shared" ref="D396:I396" si="121">SUM(D394,J394)</f>
        <v>49</v>
      </c>
      <c r="E396" s="149">
        <f t="shared" si="121"/>
        <v>42</v>
      </c>
      <c r="F396" s="149">
        <f t="shared" si="121"/>
        <v>36</v>
      </c>
      <c r="G396" s="149">
        <f t="shared" si="121"/>
        <v>31</v>
      </c>
      <c r="H396" s="149">
        <f t="shared" si="121"/>
        <v>32</v>
      </c>
      <c r="I396" s="149">
        <f t="shared" si="121"/>
        <v>23</v>
      </c>
      <c r="J396" s="149">
        <f t="shared" ref="J396:O396" si="122">J394</f>
        <v>13</v>
      </c>
      <c r="K396" s="149">
        <f t="shared" si="122"/>
        <v>11</v>
      </c>
      <c r="L396" s="149">
        <f t="shared" si="122"/>
        <v>8</v>
      </c>
      <c r="M396" s="149">
        <f t="shared" si="122"/>
        <v>7</v>
      </c>
      <c r="N396" s="149">
        <f t="shared" si="122"/>
        <v>15</v>
      </c>
      <c r="O396" s="149">
        <f t="shared" si="122"/>
        <v>10</v>
      </c>
    </row>
    <row r="397" spans="2:17" s="4" customFormat="1">
      <c r="D397" s="149">
        <f t="shared" ref="D397:I397" si="123">SUM(D393:D394,J393:J394)</f>
        <v>1838</v>
      </c>
      <c r="E397" s="149">
        <f t="shared" si="123"/>
        <v>1767</v>
      </c>
      <c r="F397" s="149">
        <f t="shared" si="123"/>
        <v>1851</v>
      </c>
      <c r="G397" s="149">
        <f t="shared" si="123"/>
        <v>1831</v>
      </c>
      <c r="H397" s="149">
        <f t="shared" si="123"/>
        <v>1860</v>
      </c>
      <c r="I397" s="149">
        <f t="shared" si="123"/>
        <v>2028</v>
      </c>
      <c r="J397" s="149">
        <f t="shared" ref="J397:O397" si="124">SUM(J393:J394)</f>
        <v>1096</v>
      </c>
      <c r="K397" s="149">
        <f t="shared" si="124"/>
        <v>1127</v>
      </c>
      <c r="L397" s="149">
        <f t="shared" si="124"/>
        <v>1103</v>
      </c>
      <c r="M397" s="149">
        <f t="shared" si="124"/>
        <v>1126</v>
      </c>
      <c r="N397" s="149">
        <f t="shared" si="124"/>
        <v>1157</v>
      </c>
      <c r="O397" s="149">
        <f t="shared" si="124"/>
        <v>1272</v>
      </c>
    </row>
    <row r="398" spans="2:17" s="4" customFormat="1">
      <c r="C398" s="181" t="s">
        <v>143</v>
      </c>
      <c r="D398" s="108">
        <f t="shared" ref="D398:O398" si="125">D396/D397*100</f>
        <v>2.665941240478781</v>
      </c>
      <c r="E398" s="183">
        <f t="shared" si="125"/>
        <v>2.3769100169779285</v>
      </c>
      <c r="F398" s="183">
        <f t="shared" si="125"/>
        <v>1.9448946515397085</v>
      </c>
      <c r="G398" s="108">
        <f t="shared" si="125"/>
        <v>1.6930638995084655</v>
      </c>
      <c r="H398" s="108">
        <f t="shared" si="125"/>
        <v>1.7204301075268817</v>
      </c>
      <c r="I398" s="108">
        <f t="shared" si="125"/>
        <v>1.1341222879684418</v>
      </c>
      <c r="J398" s="183">
        <f t="shared" si="125"/>
        <v>1.1861313868613137</v>
      </c>
      <c r="K398" s="183">
        <f t="shared" si="125"/>
        <v>0.97604259094942325</v>
      </c>
      <c r="L398" s="183">
        <f t="shared" si="125"/>
        <v>0.72529465095194923</v>
      </c>
      <c r="M398" s="183">
        <f t="shared" si="125"/>
        <v>0.62166962699822381</v>
      </c>
      <c r="N398" s="183">
        <f t="shared" si="125"/>
        <v>1.2964563526361279</v>
      </c>
      <c r="O398" s="183">
        <f t="shared" si="125"/>
        <v>0.78616352201257866</v>
      </c>
    </row>
    <row r="399" spans="2:17" s="4" customFormat="1">
      <c r="C399" s="181" t="s">
        <v>126</v>
      </c>
      <c r="D399" s="108">
        <f>L33</f>
        <v>56.81818181818182</v>
      </c>
      <c r="E399" s="108">
        <f>M33</f>
        <v>41.304347826086953</v>
      </c>
      <c r="F399" s="108">
        <f>N33</f>
        <v>44.230769230769234</v>
      </c>
      <c r="G399" s="12"/>
      <c r="H399" s="12"/>
      <c r="I399" s="12"/>
      <c r="J399" s="183">
        <f>Z33</f>
        <v>42.857142857142854</v>
      </c>
      <c r="K399" s="183">
        <f>AA33</f>
        <v>11.764705882352942</v>
      </c>
      <c r="L399" s="183">
        <f>AB33</f>
        <v>28.571428571428573</v>
      </c>
      <c r="M399" s="209"/>
      <c r="N399" s="209"/>
      <c r="O399" s="209"/>
    </row>
    <row r="400" spans="2:17" s="73" customFormat="1">
      <c r="H400" s="117"/>
      <c r="I400" s="117"/>
      <c r="J400" s="117"/>
      <c r="K400" s="117"/>
      <c r="L400" s="117"/>
      <c r="M400" s="117"/>
      <c r="N400" s="117"/>
      <c r="O400" s="117"/>
    </row>
    <row r="401" spans="2:17" s="73" customFormat="1">
      <c r="H401" s="117"/>
      <c r="I401" s="117"/>
      <c r="J401" s="117"/>
      <c r="K401" s="117"/>
      <c r="L401" s="117"/>
      <c r="M401" s="117"/>
      <c r="N401" s="117"/>
      <c r="O401" s="117"/>
    </row>
    <row r="402" spans="2:17" s="73" customFormat="1">
      <c r="H402" s="117"/>
      <c r="I402" s="117"/>
      <c r="J402" s="117"/>
      <c r="K402" s="117"/>
      <c r="L402" s="117"/>
      <c r="M402" s="117"/>
      <c r="N402" s="117"/>
      <c r="O402" s="117"/>
    </row>
    <row r="403" spans="2:17" s="73" customFormat="1">
      <c r="H403" s="117"/>
      <c r="I403" s="117"/>
      <c r="J403" s="117"/>
      <c r="K403" s="117"/>
      <c r="L403" s="117"/>
      <c r="M403" s="117"/>
      <c r="N403" s="117"/>
      <c r="O403" s="117"/>
    </row>
    <row r="404" spans="2:17" s="73" customFormat="1" ht="24">
      <c r="B404" s="344" t="s">
        <v>107</v>
      </c>
      <c r="C404" s="344"/>
      <c r="D404" s="368" t="s">
        <v>108</v>
      </c>
      <c r="E404" s="369"/>
      <c r="F404" s="369"/>
      <c r="G404" s="369"/>
      <c r="H404" s="369"/>
      <c r="I404" s="369"/>
      <c r="J404" s="369"/>
      <c r="K404" s="369"/>
      <c r="L404" s="369"/>
      <c r="M404" s="369"/>
      <c r="N404" s="369"/>
      <c r="O404" s="370"/>
      <c r="P404"/>
    </row>
    <row r="405" spans="2:17" s="73" customFormat="1" ht="24">
      <c r="B405" s="344"/>
      <c r="C405" s="344"/>
      <c r="D405" s="368" t="s">
        <v>169</v>
      </c>
      <c r="E405" s="369"/>
      <c r="F405" s="369"/>
      <c r="G405" s="369"/>
      <c r="H405" s="369"/>
      <c r="I405" s="369"/>
      <c r="J405" s="369" t="s">
        <v>123</v>
      </c>
      <c r="K405" s="369"/>
      <c r="L405" s="369"/>
      <c r="M405" s="369"/>
      <c r="N405" s="369"/>
      <c r="O405" s="370"/>
      <c r="P405"/>
    </row>
    <row r="406" spans="2:17" s="73" customFormat="1">
      <c r="B406" s="344"/>
      <c r="C406" s="344"/>
      <c r="D406" s="368" t="s">
        <v>162</v>
      </c>
      <c r="E406" s="369"/>
      <c r="F406" s="369"/>
      <c r="G406" s="369"/>
      <c r="H406" s="369"/>
      <c r="I406" s="369"/>
      <c r="J406" s="369" t="s">
        <v>162</v>
      </c>
      <c r="K406" s="369"/>
      <c r="L406" s="369"/>
      <c r="M406" s="369"/>
      <c r="N406" s="369"/>
      <c r="O406" s="370"/>
      <c r="P406"/>
    </row>
    <row r="407" spans="2:17" s="73" customFormat="1">
      <c r="B407" s="344"/>
      <c r="C407" s="344"/>
      <c r="D407" s="345" t="s">
        <v>163</v>
      </c>
      <c r="E407" s="346" t="s">
        <v>164</v>
      </c>
      <c r="F407" s="346" t="s">
        <v>165</v>
      </c>
      <c r="G407" s="346" t="s">
        <v>166</v>
      </c>
      <c r="H407" s="346" t="s">
        <v>167</v>
      </c>
      <c r="I407" s="346" t="s">
        <v>168</v>
      </c>
      <c r="J407" s="346" t="s">
        <v>163</v>
      </c>
      <c r="K407" s="346" t="s">
        <v>164</v>
      </c>
      <c r="L407" s="346" t="s">
        <v>165</v>
      </c>
      <c r="M407" s="346" t="s">
        <v>166</v>
      </c>
      <c r="N407" s="346" t="s">
        <v>167</v>
      </c>
      <c r="O407" s="347" t="s">
        <v>168</v>
      </c>
      <c r="P407"/>
    </row>
    <row r="408" spans="2:17" s="73" customFormat="1" ht="24">
      <c r="B408" s="348"/>
      <c r="C408" s="348"/>
      <c r="D408" s="349" t="s">
        <v>156</v>
      </c>
      <c r="E408" s="350" t="s">
        <v>156</v>
      </c>
      <c r="F408" s="350" t="s">
        <v>156</v>
      </c>
      <c r="G408" s="350" t="s">
        <v>156</v>
      </c>
      <c r="H408" s="350" t="s">
        <v>156</v>
      </c>
      <c r="I408" s="350" t="s">
        <v>156</v>
      </c>
      <c r="J408" s="350" t="s">
        <v>156</v>
      </c>
      <c r="K408" s="350" t="s">
        <v>156</v>
      </c>
      <c r="L408" s="350" t="s">
        <v>156</v>
      </c>
      <c r="M408" s="350" t="s">
        <v>156</v>
      </c>
      <c r="N408" s="350" t="s">
        <v>156</v>
      </c>
      <c r="O408" s="351" t="s">
        <v>156</v>
      </c>
      <c r="P408"/>
    </row>
    <row r="409" spans="2:17" s="73" customFormat="1">
      <c r="B409" s="352" t="s">
        <v>186</v>
      </c>
      <c r="C409" s="352" t="s">
        <v>107</v>
      </c>
      <c r="D409" s="353">
        <v>73</v>
      </c>
      <c r="E409" s="354">
        <v>32</v>
      </c>
      <c r="F409" s="354">
        <v>72</v>
      </c>
      <c r="G409" s="354">
        <v>9</v>
      </c>
      <c r="H409" s="354">
        <v>14</v>
      </c>
      <c r="I409" s="354">
        <v>4</v>
      </c>
      <c r="J409" s="354">
        <v>108</v>
      </c>
      <c r="K409" s="354">
        <v>88</v>
      </c>
      <c r="L409" s="354">
        <v>108</v>
      </c>
      <c r="M409" s="354">
        <v>15</v>
      </c>
      <c r="N409" s="354">
        <v>28</v>
      </c>
      <c r="O409" s="355">
        <v>3</v>
      </c>
      <c r="P409"/>
      <c r="Q409" s="343">
        <f>SUM(D409:O409)</f>
        <v>554</v>
      </c>
    </row>
    <row r="410" spans="2:17" s="73" customFormat="1">
      <c r="B410" s="356"/>
      <c r="C410" s="356" t="s">
        <v>187</v>
      </c>
      <c r="D410" s="357">
        <v>0</v>
      </c>
      <c r="E410" s="358">
        <v>0</v>
      </c>
      <c r="F410" s="358">
        <v>10</v>
      </c>
      <c r="G410" s="358">
        <v>10</v>
      </c>
      <c r="H410" s="358">
        <v>18</v>
      </c>
      <c r="I410" s="358">
        <v>22</v>
      </c>
      <c r="J410" s="358">
        <v>0</v>
      </c>
      <c r="K410" s="358">
        <v>0</v>
      </c>
      <c r="L410" s="358">
        <v>7</v>
      </c>
      <c r="M410" s="358">
        <v>11</v>
      </c>
      <c r="N410" s="358">
        <v>32</v>
      </c>
      <c r="O410" s="359">
        <v>28</v>
      </c>
      <c r="P410"/>
      <c r="Q410" s="343">
        <f>SUM(D410:O410)</f>
        <v>138</v>
      </c>
    </row>
    <row r="411" spans="2:17" s="73" customFormat="1">
      <c r="B411" s="356"/>
      <c r="C411" s="356" t="s">
        <v>188</v>
      </c>
      <c r="D411" s="357">
        <v>0</v>
      </c>
      <c r="E411" s="358">
        <v>0</v>
      </c>
      <c r="F411" s="358">
        <v>33</v>
      </c>
      <c r="G411" s="358">
        <v>41</v>
      </c>
      <c r="H411" s="358">
        <v>51</v>
      </c>
      <c r="I411" s="358">
        <v>74</v>
      </c>
      <c r="J411" s="358">
        <v>0</v>
      </c>
      <c r="K411" s="358">
        <v>0</v>
      </c>
      <c r="L411" s="358">
        <v>78</v>
      </c>
      <c r="M411" s="358">
        <v>146</v>
      </c>
      <c r="N411" s="358">
        <v>149</v>
      </c>
      <c r="O411" s="359">
        <v>246</v>
      </c>
      <c r="P411"/>
      <c r="Q411" s="343">
        <f>SUM(D411:O411)</f>
        <v>818</v>
      </c>
    </row>
    <row r="412" spans="2:17" s="73" customFormat="1">
      <c r="B412" s="356"/>
      <c r="C412" s="356" t="s">
        <v>190</v>
      </c>
      <c r="D412" s="357">
        <v>0</v>
      </c>
      <c r="E412" s="358">
        <v>0</v>
      </c>
      <c r="F412" s="358">
        <v>8</v>
      </c>
      <c r="G412" s="358">
        <v>25</v>
      </c>
      <c r="H412" s="358">
        <v>28</v>
      </c>
      <c r="I412" s="358">
        <v>46</v>
      </c>
      <c r="J412" s="358">
        <v>0</v>
      </c>
      <c r="K412" s="358">
        <v>0</v>
      </c>
      <c r="L412" s="358">
        <v>26</v>
      </c>
      <c r="M412" s="358">
        <v>34</v>
      </c>
      <c r="N412" s="358">
        <v>51</v>
      </c>
      <c r="O412" s="359">
        <v>77</v>
      </c>
      <c r="P412"/>
      <c r="Q412" s="343">
        <f>SUM(D412:O412)</f>
        <v>295</v>
      </c>
    </row>
    <row r="413" spans="2:17" s="73" customFormat="1">
      <c r="B413" s="360"/>
      <c r="C413" s="360" t="s">
        <v>199</v>
      </c>
      <c r="D413" s="361">
        <v>669</v>
      </c>
      <c r="E413" s="362">
        <v>608</v>
      </c>
      <c r="F413" s="362">
        <v>625</v>
      </c>
      <c r="G413" s="362">
        <v>620</v>
      </c>
      <c r="H413" s="362">
        <v>592</v>
      </c>
      <c r="I413" s="362">
        <v>610</v>
      </c>
      <c r="J413" s="362">
        <v>988</v>
      </c>
      <c r="K413" s="362">
        <v>1039</v>
      </c>
      <c r="L413" s="362">
        <v>884</v>
      </c>
      <c r="M413" s="362">
        <v>920</v>
      </c>
      <c r="N413" s="362">
        <v>897</v>
      </c>
      <c r="O413" s="363">
        <v>918</v>
      </c>
      <c r="P413"/>
      <c r="Q413" s="343">
        <f>SUM(D413:O413)</f>
        <v>9370</v>
      </c>
    </row>
    <row r="414" spans="2:17" s="73" customFormat="1">
      <c r="D414" s="342">
        <f t="shared" ref="D414:I414" si="126">SUM(D410:D413,J410:J413)</f>
        <v>1657</v>
      </c>
      <c r="E414" s="342">
        <f t="shared" si="126"/>
        <v>1647</v>
      </c>
      <c r="F414" s="342">
        <f t="shared" si="126"/>
        <v>1671</v>
      </c>
      <c r="G414" s="342">
        <f t="shared" si="126"/>
        <v>1807</v>
      </c>
      <c r="H414" s="342">
        <f t="shared" si="126"/>
        <v>1818</v>
      </c>
      <c r="I414" s="342">
        <f t="shared" si="126"/>
        <v>2021</v>
      </c>
      <c r="J414" s="117"/>
      <c r="K414" s="117"/>
      <c r="L414" s="117"/>
      <c r="M414" s="117"/>
      <c r="N414" s="117"/>
      <c r="O414" s="117"/>
      <c r="Q414" s="367">
        <f>SUM(Q410:Q413)</f>
        <v>10621</v>
      </c>
    </row>
    <row r="415" spans="2:17" s="73" customFormat="1">
      <c r="C415" s="340" t="s">
        <v>187</v>
      </c>
      <c r="D415" s="98">
        <f t="shared" ref="D415:I418" si="127">(SUM(D410,J410)/D$414)*100</f>
        <v>0</v>
      </c>
      <c r="E415" s="98">
        <f t="shared" si="127"/>
        <v>0</v>
      </c>
      <c r="F415" s="98">
        <f t="shared" si="127"/>
        <v>1.0173548773189707</v>
      </c>
      <c r="G415" s="98">
        <f t="shared" si="127"/>
        <v>1.1621472053126729</v>
      </c>
      <c r="H415" s="98">
        <f t="shared" si="127"/>
        <v>2.7502750275027505</v>
      </c>
      <c r="I415" s="98">
        <f t="shared" si="127"/>
        <v>2.4740227610094014</v>
      </c>
      <c r="J415" s="117"/>
      <c r="K415" s="117"/>
      <c r="L415" s="117"/>
      <c r="M415" s="117"/>
      <c r="N415" s="117"/>
      <c r="O415" s="117"/>
    </row>
    <row r="416" spans="2:17" s="73" customFormat="1">
      <c r="C416" s="340" t="s">
        <v>188</v>
      </c>
      <c r="D416" s="98">
        <f t="shared" si="127"/>
        <v>0</v>
      </c>
      <c r="E416" s="98">
        <f t="shared" si="127"/>
        <v>0</v>
      </c>
      <c r="F416" s="98">
        <f t="shared" si="127"/>
        <v>6.6427289048473961</v>
      </c>
      <c r="G416" s="98">
        <f t="shared" si="127"/>
        <v>10.348644161593802</v>
      </c>
      <c r="H416" s="98">
        <f t="shared" si="127"/>
        <v>11.001100110011002</v>
      </c>
      <c r="I416" s="98">
        <f t="shared" si="127"/>
        <v>15.833745670460168</v>
      </c>
      <c r="J416" s="117"/>
      <c r="K416" s="117"/>
      <c r="L416" s="117"/>
      <c r="M416" s="117"/>
      <c r="N416" s="117"/>
      <c r="O416" s="117"/>
    </row>
    <row r="417" spans="2:16" s="73" customFormat="1">
      <c r="C417" s="341" t="s">
        <v>189</v>
      </c>
      <c r="D417" s="98">
        <f t="shared" si="127"/>
        <v>0</v>
      </c>
      <c r="E417" s="98">
        <f t="shared" si="127"/>
        <v>0</v>
      </c>
      <c r="F417" s="98">
        <f t="shared" si="127"/>
        <v>2.0347097546379413</v>
      </c>
      <c r="G417" s="98">
        <f t="shared" si="127"/>
        <v>3.2650802434975099</v>
      </c>
      <c r="H417" s="98">
        <f t="shared" si="127"/>
        <v>4.3454345434543455</v>
      </c>
      <c r="I417" s="98">
        <f t="shared" si="127"/>
        <v>6.086095992083127</v>
      </c>
      <c r="J417" s="117"/>
      <c r="K417" s="117"/>
      <c r="L417" s="117"/>
      <c r="M417" s="117"/>
      <c r="N417" s="117"/>
      <c r="O417" s="117"/>
    </row>
    <row r="418" spans="2:16" s="73" customFormat="1">
      <c r="C418" s="73" t="s">
        <v>200</v>
      </c>
      <c r="D418" s="98">
        <f>(SUM(D413,J413)/D$414)*100</f>
        <v>100</v>
      </c>
      <c r="E418" s="98">
        <f>(SUM(E413,K413)/E$414)*100</f>
        <v>100</v>
      </c>
      <c r="F418" s="98">
        <f t="shared" si="127"/>
        <v>90.305206463195688</v>
      </c>
      <c r="G418" s="98">
        <f t="shared" si="127"/>
        <v>85.224128389596004</v>
      </c>
      <c r="H418" s="98">
        <f t="shared" si="127"/>
        <v>81.903190319031907</v>
      </c>
      <c r="I418" s="98">
        <f t="shared" si="127"/>
        <v>75.606135576447315</v>
      </c>
      <c r="J418" s="117"/>
      <c r="K418" s="117"/>
      <c r="L418" s="117"/>
      <c r="M418" s="117"/>
      <c r="N418" s="117"/>
      <c r="O418" s="117"/>
    </row>
    <row r="419" spans="2:16" s="73" customFormat="1">
      <c r="H419" s="117"/>
      <c r="I419" s="117"/>
      <c r="J419" s="117"/>
      <c r="K419" s="117"/>
      <c r="L419" s="117"/>
      <c r="M419" s="117"/>
      <c r="N419" s="117"/>
      <c r="O419" s="117"/>
    </row>
    <row r="420" spans="2:16" s="73" customFormat="1" ht="12.75" customHeight="1">
      <c r="B420" s="344" t="s">
        <v>107</v>
      </c>
      <c r="C420" s="344"/>
      <c r="D420" s="368" t="s">
        <v>108</v>
      </c>
      <c r="E420" s="369"/>
      <c r="F420" s="369"/>
      <c r="G420" s="369"/>
      <c r="H420" s="369"/>
      <c r="I420" s="369"/>
      <c r="J420" s="369"/>
      <c r="K420" s="369"/>
      <c r="L420" s="369"/>
      <c r="M420" s="369"/>
      <c r="N420" s="369"/>
      <c r="O420" s="370"/>
      <c r="P420"/>
    </row>
    <row r="421" spans="2:16" s="73" customFormat="1" ht="12.75" customHeight="1">
      <c r="B421" s="344"/>
      <c r="C421" s="344"/>
      <c r="D421" s="368" t="s">
        <v>169</v>
      </c>
      <c r="E421" s="369"/>
      <c r="F421" s="369"/>
      <c r="G421" s="369"/>
      <c r="H421" s="369"/>
      <c r="I421" s="369"/>
      <c r="J421" s="369" t="s">
        <v>123</v>
      </c>
      <c r="K421" s="369"/>
      <c r="L421" s="369"/>
      <c r="M421" s="369"/>
      <c r="N421" s="369"/>
      <c r="O421" s="370"/>
      <c r="P421"/>
    </row>
    <row r="422" spans="2:16" s="73" customFormat="1">
      <c r="B422" s="344"/>
      <c r="C422" s="344"/>
      <c r="D422" s="368" t="s">
        <v>162</v>
      </c>
      <c r="E422" s="369"/>
      <c r="F422" s="369"/>
      <c r="G422" s="369"/>
      <c r="H422" s="369"/>
      <c r="I422" s="369"/>
      <c r="J422" s="369" t="s">
        <v>162</v>
      </c>
      <c r="K422" s="369"/>
      <c r="L422" s="369"/>
      <c r="M422" s="369"/>
      <c r="N422" s="369"/>
      <c r="O422" s="370"/>
      <c r="P422"/>
    </row>
    <row r="423" spans="2:16" s="73" customFormat="1">
      <c r="B423" s="344"/>
      <c r="C423" s="344"/>
      <c r="D423" s="345" t="s">
        <v>163</v>
      </c>
      <c r="E423" s="346" t="s">
        <v>164</v>
      </c>
      <c r="F423" s="346" t="s">
        <v>165</v>
      </c>
      <c r="G423" s="346" t="s">
        <v>166</v>
      </c>
      <c r="H423" s="346" t="s">
        <v>167</v>
      </c>
      <c r="I423" s="346" t="s">
        <v>168</v>
      </c>
      <c r="J423" s="346" t="s">
        <v>163</v>
      </c>
      <c r="K423" s="346" t="s">
        <v>164</v>
      </c>
      <c r="L423" s="346" t="s">
        <v>165</v>
      </c>
      <c r="M423" s="346" t="s">
        <v>166</v>
      </c>
      <c r="N423" s="346" t="s">
        <v>167</v>
      </c>
      <c r="O423" s="347" t="s">
        <v>168</v>
      </c>
      <c r="P423"/>
    </row>
    <row r="424" spans="2:16" s="73" customFormat="1" ht="24">
      <c r="B424" s="348"/>
      <c r="C424" s="348"/>
      <c r="D424" s="349" t="s">
        <v>156</v>
      </c>
      <c r="E424" s="350" t="s">
        <v>156</v>
      </c>
      <c r="F424" s="350" t="s">
        <v>156</v>
      </c>
      <c r="G424" s="350" t="s">
        <v>156</v>
      </c>
      <c r="H424" s="350" t="s">
        <v>156</v>
      </c>
      <c r="I424" s="350" t="s">
        <v>156</v>
      </c>
      <c r="J424" s="350" t="s">
        <v>156</v>
      </c>
      <c r="K424" s="350" t="s">
        <v>156</v>
      </c>
      <c r="L424" s="350" t="s">
        <v>156</v>
      </c>
      <c r="M424" s="350" t="s">
        <v>156</v>
      </c>
      <c r="N424" s="350" t="s">
        <v>156</v>
      </c>
      <c r="O424" s="351" t="s">
        <v>156</v>
      </c>
      <c r="P424"/>
    </row>
    <row r="425" spans="2:16" s="73" customFormat="1">
      <c r="B425" s="352" t="s">
        <v>131</v>
      </c>
      <c r="C425" s="364" t="s">
        <v>132</v>
      </c>
      <c r="D425" s="353">
        <v>312</v>
      </c>
      <c r="E425" s="354">
        <v>267</v>
      </c>
      <c r="F425" s="354">
        <v>323</v>
      </c>
      <c r="G425" s="354">
        <v>296</v>
      </c>
      <c r="H425" s="354">
        <v>316</v>
      </c>
      <c r="I425" s="354">
        <v>325</v>
      </c>
      <c r="J425" s="354">
        <v>717</v>
      </c>
      <c r="K425" s="354">
        <v>725</v>
      </c>
      <c r="L425" s="354">
        <v>728</v>
      </c>
      <c r="M425" s="354">
        <v>735</v>
      </c>
      <c r="N425" s="354">
        <v>759</v>
      </c>
      <c r="O425" s="355">
        <v>871</v>
      </c>
      <c r="P425"/>
    </row>
    <row r="426" spans="2:16" s="73" customFormat="1">
      <c r="B426" s="356"/>
      <c r="C426" s="365" t="s">
        <v>133</v>
      </c>
      <c r="D426" s="357">
        <v>430</v>
      </c>
      <c r="E426" s="358">
        <v>373</v>
      </c>
      <c r="F426" s="358">
        <v>425</v>
      </c>
      <c r="G426" s="358">
        <v>409</v>
      </c>
      <c r="H426" s="358">
        <v>387</v>
      </c>
      <c r="I426" s="358">
        <v>431</v>
      </c>
      <c r="J426" s="358">
        <v>379</v>
      </c>
      <c r="K426" s="358">
        <v>402</v>
      </c>
      <c r="L426" s="358">
        <v>375</v>
      </c>
      <c r="M426" s="358">
        <v>391</v>
      </c>
      <c r="N426" s="358">
        <v>397</v>
      </c>
      <c r="O426" s="359">
        <v>401</v>
      </c>
      <c r="P426"/>
    </row>
    <row r="427" spans="2:16" s="73" customFormat="1">
      <c r="B427" s="360"/>
      <c r="C427" s="366" t="s">
        <v>134</v>
      </c>
      <c r="D427" s="361">
        <v>0</v>
      </c>
      <c r="E427" s="362">
        <v>0</v>
      </c>
      <c r="F427" s="362">
        <v>0</v>
      </c>
      <c r="G427" s="362">
        <v>0</v>
      </c>
      <c r="H427" s="362">
        <v>0</v>
      </c>
      <c r="I427" s="362">
        <v>0</v>
      </c>
      <c r="J427" s="362">
        <v>0</v>
      </c>
      <c r="K427" s="362">
        <v>0</v>
      </c>
      <c r="L427" s="362">
        <v>0</v>
      </c>
      <c r="M427" s="362">
        <v>0</v>
      </c>
      <c r="N427" s="362">
        <v>1</v>
      </c>
      <c r="O427" s="363">
        <v>0</v>
      </c>
      <c r="P427"/>
    </row>
    <row r="428" spans="2:16" s="73" customFormat="1">
      <c r="H428" s="117"/>
      <c r="I428" s="117"/>
      <c r="J428" s="117"/>
      <c r="K428" s="117"/>
      <c r="L428" s="117"/>
      <c r="M428" s="117"/>
      <c r="N428" s="117"/>
      <c r="O428" s="117"/>
    </row>
  </sheetData>
  <mergeCells count="5">
    <mergeCell ref="C4:D4"/>
    <mergeCell ref="B34:AE34"/>
    <mergeCell ref="B2:AE3"/>
    <mergeCell ref="D5:Q5"/>
    <mergeCell ref="R5:AE5"/>
  </mergeCells>
  <hyperlinks>
    <hyperlink ref="B4" location="ÍNDICE!A1" display="Índice"/>
    <hyperlink ref="C4" location="'ÍNDICE ISQ'!A1" display="Índice Ictus Isquémico"/>
  </hyperlinks>
  <pageMargins left="0.75" right="0.75" top="1" bottom="1" header="0" footer="0"/>
  <pageSetup paperSize="9" orientation="landscape"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30"/>
  <sheetViews>
    <sheetView zoomScaleNormal="100" workbookViewId="0">
      <selection activeCell="B4" sqref="B4"/>
    </sheetView>
  </sheetViews>
  <sheetFormatPr baseColWidth="10" defaultRowHeight="12.75"/>
  <cols>
    <col min="1" max="1" width="5.7109375" style="42" customWidth="1"/>
    <col min="2" max="2" width="19.7109375" style="42" customWidth="1"/>
    <col min="3" max="3" width="12.42578125" style="42" customWidth="1"/>
    <col min="4" max="4" width="7.42578125" style="42" customWidth="1"/>
    <col min="5" max="24" width="7.28515625" style="42" customWidth="1"/>
    <col min="25" max="31" width="7.85546875" style="42" customWidth="1"/>
    <col min="32" max="16384" width="11.42578125" style="42"/>
  </cols>
  <sheetData>
    <row r="1" spans="1:31">
      <c r="A1" s="41"/>
      <c r="B1" s="41"/>
      <c r="C1" s="41"/>
      <c r="D1" s="41"/>
      <c r="E1" s="41"/>
      <c r="F1" s="41"/>
      <c r="G1" s="41"/>
      <c r="H1" s="41"/>
      <c r="I1" s="41"/>
      <c r="J1" s="41"/>
      <c r="K1" s="41"/>
      <c r="L1" s="41"/>
      <c r="M1" s="41"/>
      <c r="N1" s="41"/>
      <c r="O1" s="41"/>
      <c r="P1" s="41"/>
      <c r="Q1" s="41"/>
      <c r="R1" s="41"/>
      <c r="S1" s="41"/>
      <c r="T1" s="41"/>
      <c r="U1" s="41"/>
      <c r="V1" s="41"/>
      <c r="W1" s="41"/>
    </row>
    <row r="2" spans="1:31" ht="12.75" customHeight="1">
      <c r="A2" s="41"/>
      <c r="B2" s="669" t="s">
        <v>219</v>
      </c>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row>
    <row r="3" spans="1:31" ht="17.25" customHeight="1">
      <c r="A3" s="41"/>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row>
    <row r="4" spans="1:31" ht="14.25" customHeight="1">
      <c r="A4" s="130"/>
      <c r="B4" s="131" t="s">
        <v>20</v>
      </c>
      <c r="C4" s="663" t="s">
        <v>53</v>
      </c>
      <c r="D4" s="663"/>
      <c r="E4" s="43"/>
      <c r="F4" s="43"/>
      <c r="G4" s="43"/>
      <c r="H4" s="43"/>
      <c r="I4" s="43"/>
      <c r="J4" s="43"/>
      <c r="K4" s="43"/>
      <c r="L4" s="43"/>
      <c r="M4" s="43"/>
      <c r="N4" s="43"/>
      <c r="O4" s="43"/>
      <c r="P4" s="43"/>
      <c r="Q4" s="43"/>
      <c r="R4" s="43"/>
      <c r="S4" s="43"/>
      <c r="T4" s="43"/>
      <c r="U4" s="43"/>
      <c r="V4" s="43"/>
      <c r="W4" s="43"/>
    </row>
    <row r="5" spans="1:31" ht="14.25" customHeight="1">
      <c r="A5" s="41"/>
      <c r="B5" s="44"/>
      <c r="C5" s="43"/>
      <c r="D5" s="668" t="s">
        <v>65</v>
      </c>
      <c r="E5" s="668"/>
      <c r="F5" s="668"/>
      <c r="G5" s="668"/>
      <c r="H5" s="668"/>
      <c r="I5" s="668"/>
      <c r="J5" s="668"/>
      <c r="K5" s="668"/>
      <c r="L5" s="668"/>
      <c r="M5" s="668"/>
      <c r="N5" s="668"/>
      <c r="O5" s="668"/>
      <c r="P5" s="668"/>
      <c r="Q5" s="668"/>
      <c r="R5" s="668" t="s">
        <v>43</v>
      </c>
      <c r="S5" s="668"/>
      <c r="T5" s="668"/>
      <c r="U5" s="668"/>
      <c r="V5" s="668"/>
      <c r="W5" s="668"/>
      <c r="X5" s="668"/>
      <c r="Y5" s="668"/>
      <c r="Z5" s="668"/>
      <c r="AA5" s="668"/>
      <c r="AB5" s="668"/>
      <c r="AC5" s="668"/>
      <c r="AD5" s="668"/>
      <c r="AE5" s="668"/>
    </row>
    <row r="6" spans="1:31" ht="12.75" customHeight="1">
      <c r="A6" s="41"/>
      <c r="B6" s="45"/>
      <c r="C6" s="46"/>
      <c r="D6" s="47">
        <v>2008</v>
      </c>
      <c r="E6" s="47">
        <v>2009</v>
      </c>
      <c r="F6" s="47">
        <v>2010</v>
      </c>
      <c r="G6" s="47">
        <v>2011</v>
      </c>
      <c r="H6" s="47">
        <v>2012</v>
      </c>
      <c r="I6" s="47">
        <v>2013</v>
      </c>
      <c r="J6" s="47">
        <v>2014</v>
      </c>
      <c r="K6" s="47">
        <v>2015</v>
      </c>
      <c r="L6" s="47">
        <v>2016</v>
      </c>
      <c r="M6" s="47">
        <v>2017</v>
      </c>
      <c r="N6" s="47">
        <v>2018</v>
      </c>
      <c r="O6" s="47">
        <v>2019</v>
      </c>
      <c r="P6" s="47">
        <v>2020</v>
      </c>
      <c r="Q6" s="47">
        <v>2021</v>
      </c>
      <c r="R6" s="47">
        <v>2008</v>
      </c>
      <c r="S6" s="47">
        <v>2009</v>
      </c>
      <c r="T6" s="47">
        <v>2010</v>
      </c>
      <c r="U6" s="47">
        <v>2011</v>
      </c>
      <c r="V6" s="47">
        <v>2012</v>
      </c>
      <c r="W6" s="48">
        <v>2013</v>
      </c>
      <c r="X6" s="47">
        <v>2014</v>
      </c>
      <c r="Y6" s="47">
        <v>2015</v>
      </c>
      <c r="Z6" s="47">
        <v>2016</v>
      </c>
      <c r="AA6" s="47">
        <v>2017</v>
      </c>
      <c r="AB6" s="47">
        <v>2018</v>
      </c>
      <c r="AC6" s="47">
        <v>2019</v>
      </c>
      <c r="AD6" s="47">
        <v>2020</v>
      </c>
      <c r="AE6" s="47">
        <v>2021</v>
      </c>
    </row>
    <row r="7" spans="1:31" ht="12.75" customHeight="1">
      <c r="A7" s="41"/>
      <c r="B7" s="49" t="s">
        <v>66</v>
      </c>
      <c r="C7" s="50"/>
      <c r="D7" s="51">
        <v>339</v>
      </c>
      <c r="E7" s="51">
        <v>431</v>
      </c>
      <c r="F7" s="51">
        <v>505</v>
      </c>
      <c r="G7" s="51">
        <v>467</v>
      </c>
      <c r="H7" s="51">
        <v>481</v>
      </c>
      <c r="I7" s="51">
        <v>519</v>
      </c>
      <c r="J7" s="51">
        <v>520</v>
      </c>
      <c r="K7" s="52">
        <v>537</v>
      </c>
      <c r="L7" s="51"/>
      <c r="M7" s="51"/>
      <c r="N7" s="51"/>
      <c r="O7" s="51"/>
      <c r="P7" s="51"/>
      <c r="Q7" s="51"/>
      <c r="R7" s="53">
        <v>353</v>
      </c>
      <c r="S7" s="53">
        <v>349</v>
      </c>
      <c r="T7" s="53">
        <v>367</v>
      </c>
      <c r="U7" s="53">
        <v>332</v>
      </c>
      <c r="V7" s="53">
        <v>344</v>
      </c>
      <c r="W7" s="53">
        <v>403</v>
      </c>
      <c r="X7" s="51">
        <v>422</v>
      </c>
      <c r="Y7" s="51">
        <v>408</v>
      </c>
      <c r="Z7" s="51"/>
      <c r="AA7" s="51"/>
      <c r="AB7" s="51"/>
      <c r="AC7" s="51"/>
      <c r="AD7" s="51"/>
      <c r="AE7" s="51"/>
    </row>
    <row r="8" spans="1:31" ht="12.75" customHeight="1">
      <c r="A8" s="41"/>
      <c r="B8" s="54" t="s">
        <v>2</v>
      </c>
      <c r="C8" s="41"/>
      <c r="D8" s="56">
        <v>63.1</v>
      </c>
      <c r="E8" s="56">
        <v>59.2</v>
      </c>
      <c r="F8" s="56">
        <v>61</v>
      </c>
      <c r="G8" s="56">
        <v>58.2</v>
      </c>
      <c r="H8" s="56">
        <v>59.9</v>
      </c>
      <c r="I8" s="56">
        <v>59.7</v>
      </c>
      <c r="J8" s="56">
        <v>59.4</v>
      </c>
      <c r="K8" s="57">
        <v>63.5</v>
      </c>
      <c r="L8" s="56"/>
      <c r="M8" s="56"/>
      <c r="N8" s="56"/>
      <c r="O8" s="56"/>
      <c r="P8" s="56"/>
      <c r="Q8" s="56"/>
      <c r="R8" s="58">
        <v>54.1</v>
      </c>
      <c r="S8" s="58">
        <v>56.4</v>
      </c>
      <c r="T8" s="58">
        <v>55.9</v>
      </c>
      <c r="U8" s="58">
        <v>59</v>
      </c>
      <c r="V8" s="58">
        <v>56.1</v>
      </c>
      <c r="W8" s="58">
        <v>57.3</v>
      </c>
      <c r="X8" s="56">
        <v>60.2</v>
      </c>
      <c r="Y8" s="56">
        <v>55.9</v>
      </c>
      <c r="Z8" s="56"/>
      <c r="AA8" s="56"/>
      <c r="AB8" s="56"/>
      <c r="AC8" s="56"/>
      <c r="AD8" s="56"/>
      <c r="AE8" s="56"/>
    </row>
    <row r="9" spans="1:31" ht="12.75" customHeight="1">
      <c r="A9" s="41"/>
      <c r="B9" s="54" t="s">
        <v>5</v>
      </c>
      <c r="C9" s="41"/>
      <c r="D9" s="56">
        <v>74.599999999999994</v>
      </c>
      <c r="E9" s="56">
        <v>80.3</v>
      </c>
      <c r="F9" s="56">
        <v>77.400000000000006</v>
      </c>
      <c r="G9" s="56">
        <v>74.3</v>
      </c>
      <c r="H9" s="56">
        <v>75.3</v>
      </c>
      <c r="I9" s="56">
        <v>75</v>
      </c>
      <c r="J9" s="56">
        <v>73.5</v>
      </c>
      <c r="K9" s="57">
        <v>72.599999999999994</v>
      </c>
      <c r="L9" s="56"/>
      <c r="M9" s="56"/>
      <c r="N9" s="56"/>
      <c r="O9" s="56"/>
      <c r="P9" s="56"/>
      <c r="Q9" s="56"/>
      <c r="R9" s="59">
        <v>69.7</v>
      </c>
      <c r="S9" s="59">
        <v>71.099999999999994</v>
      </c>
      <c r="T9" s="59">
        <v>66.8</v>
      </c>
      <c r="U9" s="59">
        <v>69</v>
      </c>
      <c r="V9" s="59">
        <v>70.599999999999994</v>
      </c>
      <c r="W9" s="59">
        <v>71.5</v>
      </c>
      <c r="X9" s="56">
        <v>69.400000000000006</v>
      </c>
      <c r="Y9" s="56">
        <v>62.3</v>
      </c>
      <c r="Z9" s="56"/>
      <c r="AA9" s="56"/>
      <c r="AB9" s="56"/>
      <c r="AC9" s="56"/>
      <c r="AD9" s="56"/>
      <c r="AE9" s="56"/>
    </row>
    <row r="10" spans="1:31">
      <c r="A10" s="41"/>
      <c r="B10" s="60" t="s">
        <v>10</v>
      </c>
      <c r="C10" s="61"/>
      <c r="D10" s="62">
        <v>70.8</v>
      </c>
      <c r="E10" s="62">
        <v>68.400000000000006</v>
      </c>
      <c r="F10" s="62">
        <v>70.2</v>
      </c>
      <c r="G10" s="62">
        <v>70.3</v>
      </c>
      <c r="H10" s="62">
        <v>69.900000000000006</v>
      </c>
      <c r="I10" s="62">
        <v>69.7</v>
      </c>
      <c r="J10" s="62">
        <v>70.3</v>
      </c>
      <c r="K10" s="63">
        <v>69.900000000000006</v>
      </c>
      <c r="L10" s="62"/>
      <c r="M10" s="62"/>
      <c r="N10" s="62"/>
      <c r="O10" s="62"/>
      <c r="P10" s="62"/>
      <c r="Q10" s="62"/>
      <c r="R10" s="64">
        <v>72</v>
      </c>
      <c r="S10" s="64">
        <v>72</v>
      </c>
      <c r="T10" s="64">
        <v>72.8</v>
      </c>
      <c r="U10" s="64">
        <v>72.400000000000006</v>
      </c>
      <c r="V10" s="64">
        <v>71.3</v>
      </c>
      <c r="W10" s="64">
        <v>70.900000000000006</v>
      </c>
      <c r="X10" s="62">
        <v>72</v>
      </c>
      <c r="Y10" s="62">
        <v>73.3</v>
      </c>
      <c r="Z10" s="62"/>
      <c r="AA10" s="62"/>
      <c r="AB10" s="62"/>
      <c r="AC10" s="62"/>
      <c r="AD10" s="62"/>
      <c r="AE10" s="62"/>
    </row>
    <row r="11" spans="1:31" ht="12.75" customHeight="1">
      <c r="A11" s="41"/>
      <c r="B11" s="49" t="s">
        <v>24</v>
      </c>
      <c r="C11" s="65"/>
      <c r="D11" s="66">
        <v>74.900000000000006</v>
      </c>
      <c r="E11" s="66">
        <v>74.2</v>
      </c>
      <c r="F11" s="66">
        <v>76.400000000000006</v>
      </c>
      <c r="G11" s="66">
        <v>79.7</v>
      </c>
      <c r="H11" s="66">
        <v>83.2</v>
      </c>
      <c r="I11" s="66">
        <v>80.2</v>
      </c>
      <c r="J11" s="66">
        <v>82.3</v>
      </c>
      <c r="K11" s="67">
        <v>82.3</v>
      </c>
      <c r="L11" s="66"/>
      <c r="M11" s="66"/>
      <c r="N11" s="66"/>
      <c r="O11" s="66"/>
      <c r="P11" s="66"/>
      <c r="Q11" s="66"/>
      <c r="R11" s="68">
        <v>87</v>
      </c>
      <c r="S11" s="68">
        <v>88.5</v>
      </c>
      <c r="T11" s="68">
        <v>90.2</v>
      </c>
      <c r="U11" s="68">
        <v>89.5</v>
      </c>
      <c r="V11" s="68">
        <v>86.9</v>
      </c>
      <c r="W11" s="68">
        <v>83.6</v>
      </c>
      <c r="X11" s="66">
        <v>87.7</v>
      </c>
      <c r="Y11" s="66">
        <v>87.3</v>
      </c>
      <c r="Z11" s="66"/>
      <c r="AA11" s="66"/>
      <c r="AB11" s="66"/>
      <c r="AC11" s="66"/>
      <c r="AD11" s="66"/>
      <c r="AE11" s="66"/>
    </row>
    <row r="12" spans="1:31" ht="12.75" customHeight="1">
      <c r="A12" s="41"/>
      <c r="B12" s="54" t="s">
        <v>7</v>
      </c>
      <c r="C12" s="41"/>
      <c r="D12" s="56">
        <v>33.6</v>
      </c>
      <c r="E12" s="56">
        <v>33.4</v>
      </c>
      <c r="F12" s="56">
        <v>27.3</v>
      </c>
      <c r="G12" s="56">
        <v>23.3</v>
      </c>
      <c r="H12" s="56">
        <v>24.3</v>
      </c>
      <c r="I12" s="56">
        <v>21.8</v>
      </c>
      <c r="J12" s="56">
        <v>20.6</v>
      </c>
      <c r="K12" s="57">
        <v>16.899999999999999</v>
      </c>
      <c r="L12" s="56"/>
      <c r="M12" s="56"/>
      <c r="N12" s="56"/>
      <c r="O12" s="56"/>
      <c r="P12" s="56"/>
      <c r="Q12" s="56"/>
      <c r="R12" s="58">
        <v>51.3</v>
      </c>
      <c r="S12" s="58">
        <v>54.7</v>
      </c>
      <c r="T12" s="58">
        <v>54.2</v>
      </c>
      <c r="U12" s="56">
        <v>50.3</v>
      </c>
      <c r="V12" s="56">
        <v>36</v>
      </c>
      <c r="W12" s="56">
        <v>40.4</v>
      </c>
      <c r="X12" s="56">
        <v>41.7</v>
      </c>
      <c r="Y12" s="56">
        <v>44.4</v>
      </c>
      <c r="Z12" s="56"/>
      <c r="AA12" s="56"/>
      <c r="AB12" s="56"/>
      <c r="AC12" s="56"/>
      <c r="AD12" s="56"/>
      <c r="AE12" s="56"/>
    </row>
    <row r="13" spans="1:31" ht="12.75" customHeight="1">
      <c r="A13" s="41"/>
      <c r="B13" s="54" t="s">
        <v>8</v>
      </c>
      <c r="C13" s="41"/>
      <c r="D13" s="56">
        <v>21.2</v>
      </c>
      <c r="E13" s="56">
        <v>31.8</v>
      </c>
      <c r="F13" s="56">
        <v>44.4</v>
      </c>
      <c r="G13" s="56">
        <v>48.6</v>
      </c>
      <c r="H13" s="56">
        <v>46.8</v>
      </c>
      <c r="I13" s="56">
        <v>45.1</v>
      </c>
      <c r="J13" s="56">
        <v>51.9</v>
      </c>
      <c r="K13" s="57">
        <v>49.3</v>
      </c>
      <c r="L13" s="56"/>
      <c r="M13" s="56"/>
      <c r="N13" s="56"/>
      <c r="O13" s="56"/>
      <c r="P13" s="56"/>
      <c r="Q13" s="56"/>
      <c r="R13" s="58">
        <v>13</v>
      </c>
      <c r="S13" s="58">
        <v>33.200000000000003</v>
      </c>
      <c r="T13" s="58">
        <v>34.9</v>
      </c>
      <c r="U13" s="56">
        <v>30.1</v>
      </c>
      <c r="V13" s="56">
        <v>25.6</v>
      </c>
      <c r="W13" s="56">
        <v>20.6</v>
      </c>
      <c r="X13" s="56">
        <v>18.7</v>
      </c>
      <c r="Y13" s="56">
        <v>18.399999999999999</v>
      </c>
      <c r="Z13" s="56"/>
      <c r="AA13" s="56"/>
      <c r="AB13" s="56"/>
      <c r="AC13" s="56"/>
      <c r="AD13" s="56"/>
      <c r="AE13" s="56"/>
    </row>
    <row r="14" spans="1:31" ht="12.75" customHeight="1">
      <c r="A14" s="41"/>
      <c r="B14" s="60" t="s">
        <v>9</v>
      </c>
      <c r="C14" s="61"/>
      <c r="D14" s="62">
        <v>46.3</v>
      </c>
      <c r="E14" s="62">
        <v>38.299999999999997</v>
      </c>
      <c r="F14" s="62">
        <v>37.200000000000003</v>
      </c>
      <c r="G14" s="62">
        <v>35.299999999999997</v>
      </c>
      <c r="H14" s="62">
        <v>32</v>
      </c>
      <c r="I14" s="62">
        <v>29.3</v>
      </c>
      <c r="J14" s="62">
        <v>28.5</v>
      </c>
      <c r="K14" s="63">
        <v>21.4</v>
      </c>
      <c r="L14" s="62"/>
      <c r="M14" s="62"/>
      <c r="N14" s="62"/>
      <c r="O14" s="62"/>
      <c r="P14" s="62"/>
      <c r="Q14" s="62"/>
      <c r="R14" s="64">
        <v>19.5</v>
      </c>
      <c r="S14" s="64">
        <v>21.5</v>
      </c>
      <c r="T14" s="64">
        <v>44.7</v>
      </c>
      <c r="U14" s="62">
        <v>47</v>
      </c>
      <c r="V14" s="62">
        <v>46.2</v>
      </c>
      <c r="W14" s="62">
        <v>35</v>
      </c>
      <c r="X14" s="62">
        <v>41.9</v>
      </c>
      <c r="Y14" s="62">
        <v>43.1</v>
      </c>
      <c r="Z14" s="62"/>
      <c r="AA14" s="62"/>
      <c r="AB14" s="62"/>
      <c r="AC14" s="62"/>
      <c r="AD14" s="62"/>
      <c r="AE14" s="62"/>
    </row>
    <row r="15" spans="1:31" ht="12.75" customHeight="1">
      <c r="A15" s="41"/>
      <c r="B15" s="49" t="s">
        <v>68</v>
      </c>
      <c r="C15" s="41"/>
      <c r="D15" s="56">
        <v>4.0999999999999996</v>
      </c>
      <c r="E15" s="56">
        <v>5.6</v>
      </c>
      <c r="F15" s="56">
        <v>12.9</v>
      </c>
      <c r="G15" s="56">
        <v>16.7</v>
      </c>
      <c r="H15" s="56">
        <v>12.9</v>
      </c>
      <c r="I15" s="56">
        <v>16.399999999999999</v>
      </c>
      <c r="J15" s="56">
        <v>16.5</v>
      </c>
      <c r="K15" s="57">
        <v>17.7</v>
      </c>
      <c r="L15" s="56"/>
      <c r="M15" s="56"/>
      <c r="N15" s="56"/>
      <c r="O15" s="56"/>
      <c r="P15" s="56"/>
      <c r="Q15" s="56"/>
      <c r="R15" s="58">
        <v>1.7</v>
      </c>
      <c r="S15" s="58">
        <v>6.9</v>
      </c>
      <c r="T15" s="58">
        <v>11.2</v>
      </c>
      <c r="U15" s="56">
        <v>9.9</v>
      </c>
      <c r="V15" s="56">
        <v>6.4</v>
      </c>
      <c r="W15" s="56">
        <v>6.5</v>
      </c>
      <c r="X15" s="56">
        <v>9.1999999999999993</v>
      </c>
      <c r="Y15" s="56">
        <v>10</v>
      </c>
      <c r="Z15" s="56"/>
      <c r="AA15" s="56"/>
      <c r="AB15" s="56"/>
      <c r="AC15" s="56"/>
      <c r="AD15" s="56"/>
      <c r="AE15" s="56"/>
    </row>
    <row r="16" spans="1:31" ht="12.75" customHeight="1">
      <c r="A16" s="41"/>
      <c r="B16" s="69" t="s">
        <v>29</v>
      </c>
      <c r="C16" s="41"/>
      <c r="D16" s="56">
        <v>0.3</v>
      </c>
      <c r="E16" s="56">
        <v>0</v>
      </c>
      <c r="F16" s="56">
        <v>3.8</v>
      </c>
      <c r="G16" s="56">
        <v>8.4</v>
      </c>
      <c r="H16" s="56">
        <v>11</v>
      </c>
      <c r="I16" s="56">
        <v>13.7</v>
      </c>
      <c r="J16" s="56">
        <v>14.4</v>
      </c>
      <c r="K16" s="57">
        <v>17.7</v>
      </c>
      <c r="L16" s="56"/>
      <c r="M16" s="56"/>
      <c r="N16" s="56"/>
      <c r="O16" s="56"/>
      <c r="P16" s="56"/>
      <c r="Q16" s="56"/>
      <c r="R16" s="58">
        <v>0</v>
      </c>
      <c r="S16" s="58">
        <v>0</v>
      </c>
      <c r="T16" s="58">
        <v>0.3</v>
      </c>
      <c r="U16" s="56">
        <v>0.6</v>
      </c>
      <c r="V16" s="56">
        <v>1.2</v>
      </c>
      <c r="W16" s="56">
        <v>1</v>
      </c>
      <c r="X16" s="56">
        <v>0.9</v>
      </c>
      <c r="Y16" s="56">
        <v>0.7</v>
      </c>
      <c r="Z16" s="56"/>
      <c r="AA16" s="56"/>
      <c r="AB16" s="56"/>
      <c r="AC16" s="56"/>
      <c r="AD16" s="56"/>
      <c r="AE16" s="56"/>
    </row>
    <row r="17" spans="1:31" ht="12.75" customHeight="1">
      <c r="A17" s="41"/>
      <c r="B17" s="70" t="s">
        <v>101</v>
      </c>
      <c r="C17" s="61"/>
      <c r="D17" s="62">
        <v>4.0999999999999996</v>
      </c>
      <c r="E17" s="62">
        <v>5.6</v>
      </c>
      <c r="F17" s="62">
        <v>14.3</v>
      </c>
      <c r="G17" s="62">
        <v>20.100000000000001</v>
      </c>
      <c r="H17" s="62">
        <v>18.5</v>
      </c>
      <c r="I17" s="62">
        <v>22.4</v>
      </c>
      <c r="J17" s="62">
        <v>24.6</v>
      </c>
      <c r="K17" s="63">
        <v>27.6</v>
      </c>
      <c r="L17" s="62"/>
      <c r="M17" s="62"/>
      <c r="N17" s="62"/>
      <c r="O17" s="62"/>
      <c r="P17" s="62"/>
      <c r="Q17" s="62"/>
      <c r="R17" s="64">
        <v>1.7</v>
      </c>
      <c r="S17" s="64">
        <v>6.9</v>
      </c>
      <c r="T17" s="64">
        <v>11.2</v>
      </c>
      <c r="U17" s="62">
        <v>10.5</v>
      </c>
      <c r="V17" s="62">
        <v>7</v>
      </c>
      <c r="W17" s="62">
        <v>6.9</v>
      </c>
      <c r="X17" s="62">
        <v>9.5</v>
      </c>
      <c r="Y17" s="62">
        <v>10.3</v>
      </c>
      <c r="Z17" s="62"/>
      <c r="AA17" s="62"/>
      <c r="AB17" s="62"/>
      <c r="AC17" s="62"/>
      <c r="AD17" s="62"/>
      <c r="AE17" s="62"/>
    </row>
    <row r="18" spans="1:31" ht="12.75" customHeight="1">
      <c r="A18" s="41"/>
      <c r="B18" s="71" t="s">
        <v>31</v>
      </c>
      <c r="C18" s="41"/>
      <c r="D18" s="56">
        <v>0.6</v>
      </c>
      <c r="E18" s="56">
        <v>0.2</v>
      </c>
      <c r="F18" s="56">
        <v>0.8</v>
      </c>
      <c r="G18" s="56">
        <v>0</v>
      </c>
      <c r="H18" s="56">
        <v>0.4</v>
      </c>
      <c r="I18" s="56">
        <v>0.2</v>
      </c>
      <c r="J18" s="56">
        <v>0.4</v>
      </c>
      <c r="K18" s="57">
        <v>0.6</v>
      </c>
      <c r="L18" s="56"/>
      <c r="M18" s="56"/>
      <c r="N18" s="56"/>
      <c r="O18" s="56"/>
      <c r="P18" s="56"/>
      <c r="Q18" s="56"/>
      <c r="R18" s="58">
        <v>2.8</v>
      </c>
      <c r="S18" s="58">
        <v>4</v>
      </c>
      <c r="T18" s="58">
        <v>3.5</v>
      </c>
      <c r="U18" s="56">
        <v>6.6</v>
      </c>
      <c r="V18" s="56">
        <v>5.5</v>
      </c>
      <c r="W18" s="56">
        <v>5.2</v>
      </c>
      <c r="X18" s="56">
        <v>5.2</v>
      </c>
      <c r="Y18" s="56">
        <v>2.5</v>
      </c>
      <c r="Z18" s="56"/>
      <c r="AA18" s="56"/>
      <c r="AB18" s="56"/>
      <c r="AC18" s="56"/>
      <c r="AD18" s="56"/>
      <c r="AE18" s="56"/>
    </row>
    <row r="19" spans="1:31" ht="12.75" customHeight="1">
      <c r="A19" s="41"/>
      <c r="B19" s="54" t="s">
        <v>4</v>
      </c>
      <c r="C19" s="41"/>
      <c r="D19" s="56">
        <v>7.1</v>
      </c>
      <c r="E19" s="56">
        <v>11.4</v>
      </c>
      <c r="F19" s="56">
        <v>15.4</v>
      </c>
      <c r="G19" s="56">
        <v>18.8</v>
      </c>
      <c r="H19" s="56">
        <v>16.600000000000001</v>
      </c>
      <c r="I19" s="56">
        <v>20.399999999999999</v>
      </c>
      <c r="J19" s="56">
        <v>17.899999999999999</v>
      </c>
      <c r="K19" s="57">
        <v>18.100000000000001</v>
      </c>
      <c r="L19" s="56"/>
      <c r="M19" s="56"/>
      <c r="N19" s="56"/>
      <c r="O19" s="56"/>
      <c r="P19" s="56"/>
      <c r="Q19" s="56"/>
      <c r="R19" s="58">
        <v>0.6</v>
      </c>
      <c r="S19" s="58">
        <v>0</v>
      </c>
      <c r="T19" s="58">
        <v>0</v>
      </c>
      <c r="U19" s="56">
        <v>0.3</v>
      </c>
      <c r="V19" s="56">
        <v>0.9</v>
      </c>
      <c r="W19" s="56">
        <v>1.2</v>
      </c>
      <c r="X19" s="56">
        <v>1.2</v>
      </c>
      <c r="Y19" s="56">
        <v>1</v>
      </c>
      <c r="Z19" s="56"/>
      <c r="AA19" s="56"/>
      <c r="AB19" s="56"/>
      <c r="AC19" s="56"/>
      <c r="AD19" s="56"/>
      <c r="AE19" s="56"/>
    </row>
    <row r="20" spans="1:31" ht="12.75" customHeight="1">
      <c r="A20" s="41"/>
      <c r="B20" s="72" t="s">
        <v>30</v>
      </c>
      <c r="C20" s="61"/>
      <c r="D20" s="62">
        <v>7.7</v>
      </c>
      <c r="E20" s="62">
        <v>11.6</v>
      </c>
      <c r="F20" s="62">
        <v>16</v>
      </c>
      <c r="G20" s="62">
        <v>18.8</v>
      </c>
      <c r="H20" s="62">
        <v>17</v>
      </c>
      <c r="I20" s="62">
        <v>20.6</v>
      </c>
      <c r="J20" s="62">
        <v>18.3</v>
      </c>
      <c r="K20" s="63">
        <v>18.399999999999999</v>
      </c>
      <c r="L20" s="62"/>
      <c r="M20" s="62"/>
      <c r="N20" s="62"/>
      <c r="O20" s="62"/>
      <c r="P20" s="62"/>
      <c r="Q20" s="62"/>
      <c r="R20" s="64">
        <v>3.4</v>
      </c>
      <c r="S20" s="64">
        <v>4</v>
      </c>
      <c r="T20" s="64">
        <v>3.5</v>
      </c>
      <c r="U20" s="62">
        <v>6.9</v>
      </c>
      <c r="V20" s="62">
        <v>6.1</v>
      </c>
      <c r="W20" s="62">
        <v>6</v>
      </c>
      <c r="X20" s="62">
        <v>6.2</v>
      </c>
      <c r="Y20" s="62">
        <v>3.4</v>
      </c>
      <c r="Z20" s="62"/>
      <c r="AA20" s="62"/>
      <c r="AB20" s="62"/>
      <c r="AC20" s="62"/>
      <c r="AD20" s="62"/>
      <c r="AE20" s="62"/>
    </row>
    <row r="21" spans="1:31" ht="12.75" customHeight="1">
      <c r="A21" s="41"/>
      <c r="B21" s="72" t="s">
        <v>32</v>
      </c>
      <c r="C21" s="61"/>
      <c r="D21" s="62">
        <v>11.8</v>
      </c>
      <c r="E21" s="62">
        <v>17.2</v>
      </c>
      <c r="F21" s="62">
        <v>27.3</v>
      </c>
      <c r="G21" s="62">
        <v>33.200000000000003</v>
      </c>
      <c r="H21" s="62">
        <v>30.4</v>
      </c>
      <c r="I21" s="62">
        <v>37.200000000000003</v>
      </c>
      <c r="J21" s="62">
        <v>38.1</v>
      </c>
      <c r="K21" s="63">
        <v>41</v>
      </c>
      <c r="L21" s="62"/>
      <c r="M21" s="62"/>
      <c r="N21" s="62"/>
      <c r="O21" s="62"/>
      <c r="P21" s="62"/>
      <c r="Q21" s="62"/>
      <c r="R21" s="64">
        <v>5.0999999999999996</v>
      </c>
      <c r="S21" s="64">
        <v>10.9</v>
      </c>
      <c r="T21" s="64">
        <v>14.7</v>
      </c>
      <c r="U21" s="62">
        <v>17.2</v>
      </c>
      <c r="V21" s="62">
        <v>12.8</v>
      </c>
      <c r="W21" s="62">
        <v>12.9</v>
      </c>
      <c r="X21" s="62">
        <v>15.2</v>
      </c>
      <c r="Y21" s="62">
        <v>13.5</v>
      </c>
      <c r="Z21" s="62"/>
      <c r="AA21" s="62"/>
      <c r="AB21" s="62"/>
      <c r="AC21" s="62"/>
      <c r="AD21" s="62"/>
      <c r="AE21" s="62"/>
    </row>
    <row r="22" spans="1:31" ht="12.75" customHeight="1">
      <c r="A22" s="41"/>
      <c r="B22" s="664" t="s">
        <v>78</v>
      </c>
      <c r="C22" s="664"/>
      <c r="D22" s="665"/>
      <c r="E22" s="665"/>
      <c r="F22" s="665"/>
      <c r="G22" s="665"/>
      <c r="H22" s="665"/>
      <c r="I22" s="665"/>
      <c r="J22" s="665"/>
      <c r="K22" s="665"/>
      <c r="L22" s="665"/>
      <c r="M22" s="665"/>
      <c r="N22" s="665"/>
      <c r="O22" s="665"/>
      <c r="P22" s="665"/>
      <c r="Q22" s="665"/>
      <c r="R22" s="665"/>
      <c r="S22" s="665"/>
      <c r="T22" s="665"/>
      <c r="U22" s="665"/>
      <c r="V22" s="665"/>
      <c r="W22" s="665"/>
      <c r="X22" s="665"/>
      <c r="Y22" s="96"/>
    </row>
    <row r="23" spans="1:31" ht="12.75" customHeight="1">
      <c r="A23" s="41"/>
      <c r="B23" s="666"/>
      <c r="C23" s="666"/>
      <c r="D23" s="667"/>
      <c r="E23" s="667"/>
      <c r="F23" s="667"/>
      <c r="G23" s="667"/>
      <c r="H23" s="667"/>
      <c r="I23" s="667"/>
      <c r="J23" s="667"/>
      <c r="K23" s="667"/>
      <c r="L23" s="667"/>
      <c r="M23" s="667"/>
      <c r="N23" s="667"/>
      <c r="O23" s="667"/>
      <c r="P23" s="667"/>
      <c r="Q23" s="667"/>
      <c r="R23" s="667"/>
      <c r="S23" s="667"/>
      <c r="T23" s="667"/>
      <c r="U23" s="667"/>
      <c r="V23" s="667"/>
      <c r="W23" s="667"/>
      <c r="X23" s="667"/>
      <c r="Y23" s="96"/>
    </row>
    <row r="24" spans="1:31" ht="12.75" customHeight="1">
      <c r="A24" s="41"/>
      <c r="B24" s="666"/>
      <c r="C24" s="666"/>
      <c r="D24" s="667"/>
      <c r="E24" s="667"/>
      <c r="F24" s="667"/>
      <c r="G24" s="667"/>
      <c r="H24" s="667"/>
      <c r="I24" s="667"/>
      <c r="J24" s="667"/>
      <c r="K24" s="667"/>
      <c r="L24" s="667"/>
      <c r="M24" s="667"/>
      <c r="N24" s="667"/>
      <c r="O24" s="667"/>
      <c r="P24" s="667"/>
      <c r="Q24" s="667"/>
      <c r="R24" s="667"/>
      <c r="S24" s="667"/>
      <c r="T24" s="667"/>
      <c r="U24" s="667"/>
      <c r="V24" s="667"/>
      <c r="W24" s="667"/>
      <c r="X24" s="667"/>
      <c r="Y24" s="96"/>
    </row>
    <row r="25" spans="1:31" ht="12.75" customHeight="1">
      <c r="A25" s="41"/>
      <c r="D25" s="96"/>
      <c r="E25" s="96"/>
      <c r="F25" s="96"/>
      <c r="G25" s="96"/>
      <c r="H25" s="96"/>
      <c r="I25" s="96"/>
      <c r="J25" s="96"/>
      <c r="K25" s="96"/>
      <c r="L25" s="96"/>
      <c r="M25" s="96"/>
      <c r="N25" s="96"/>
      <c r="O25" s="96"/>
      <c r="P25" s="96"/>
      <c r="Q25" s="96"/>
      <c r="R25" s="96"/>
      <c r="S25" s="96"/>
      <c r="T25" s="96"/>
      <c r="U25" s="96"/>
      <c r="V25" s="96"/>
      <c r="W25" s="96"/>
      <c r="X25" s="96"/>
      <c r="Y25" s="96"/>
    </row>
    <row r="26" spans="1:31" ht="12.75" customHeight="1">
      <c r="A26" s="41"/>
      <c r="D26" s="97"/>
      <c r="E26" s="96"/>
      <c r="F26" s="96"/>
      <c r="G26" s="96"/>
      <c r="H26" s="96"/>
      <c r="I26" s="96"/>
      <c r="J26" s="96"/>
      <c r="K26" s="96"/>
      <c r="L26" s="96"/>
      <c r="M26" s="96"/>
      <c r="N26" s="96"/>
      <c r="O26" s="96"/>
      <c r="P26" s="96"/>
      <c r="Q26" s="96"/>
      <c r="R26" s="96"/>
      <c r="S26" s="96"/>
      <c r="T26" s="96"/>
      <c r="U26" s="96"/>
      <c r="V26" s="96"/>
      <c r="W26" s="96"/>
      <c r="X26" s="96"/>
      <c r="Y26" s="96"/>
    </row>
    <row r="27" spans="1:31">
      <c r="D27" s="96"/>
      <c r="E27" s="96"/>
      <c r="F27" s="96"/>
      <c r="G27" s="96"/>
      <c r="H27" s="96"/>
      <c r="I27" s="96"/>
      <c r="J27" s="96"/>
      <c r="K27" s="96"/>
      <c r="L27" s="96"/>
      <c r="M27" s="96"/>
      <c r="N27" s="96"/>
      <c r="O27" s="96"/>
      <c r="P27" s="96"/>
      <c r="Q27" s="96"/>
      <c r="R27" s="96"/>
      <c r="S27" s="96"/>
      <c r="T27" s="96"/>
      <c r="U27" s="96"/>
      <c r="V27" s="96"/>
      <c r="W27" s="96"/>
      <c r="X27" s="96"/>
      <c r="Y27" s="96"/>
    </row>
    <row r="28" spans="1:31">
      <c r="D28" s="96"/>
      <c r="E28" s="96"/>
      <c r="F28" s="96"/>
      <c r="G28" s="96"/>
      <c r="H28" s="96"/>
      <c r="I28" s="96"/>
      <c r="J28" s="96"/>
      <c r="K28" s="96"/>
      <c r="L28" s="96"/>
      <c r="M28" s="96"/>
      <c r="N28" s="96"/>
      <c r="O28" s="96"/>
      <c r="P28" s="96"/>
      <c r="Q28" s="96"/>
      <c r="R28" s="96"/>
      <c r="S28" s="96"/>
      <c r="T28" s="96"/>
      <c r="U28" s="96"/>
      <c r="V28" s="96"/>
      <c r="W28" s="96"/>
      <c r="X28" s="96"/>
      <c r="Y28" s="96"/>
    </row>
    <row r="29" spans="1:31">
      <c r="D29" s="96"/>
      <c r="E29" s="96"/>
      <c r="F29" s="96"/>
      <c r="G29" s="96"/>
      <c r="H29" s="96"/>
      <c r="I29" s="96"/>
      <c r="J29" s="96"/>
      <c r="K29" s="96"/>
      <c r="L29" s="96"/>
      <c r="M29" s="96"/>
      <c r="N29" s="96"/>
      <c r="O29" s="96"/>
      <c r="P29" s="96"/>
      <c r="Q29" s="96"/>
      <c r="R29" s="96"/>
      <c r="S29" s="96"/>
      <c r="T29" s="96"/>
      <c r="U29" s="96"/>
      <c r="V29" s="96"/>
      <c r="W29" s="96"/>
      <c r="X29" s="96"/>
      <c r="Y29" s="96"/>
    </row>
    <row r="30" spans="1:31">
      <c r="D30" s="96"/>
      <c r="E30" s="96"/>
      <c r="F30" s="96"/>
      <c r="G30" s="96"/>
      <c r="H30" s="96"/>
      <c r="I30" s="96"/>
      <c r="J30" s="96"/>
      <c r="K30" s="96"/>
      <c r="L30" s="96"/>
      <c r="M30" s="96"/>
      <c r="N30" s="96"/>
      <c r="O30" s="96"/>
      <c r="P30" s="96"/>
      <c r="Q30" s="96"/>
      <c r="R30" s="96"/>
      <c r="S30" s="96"/>
      <c r="T30" s="96"/>
      <c r="U30" s="96"/>
      <c r="V30" s="96"/>
      <c r="W30" s="96"/>
      <c r="X30" s="96"/>
      <c r="Y30" s="96"/>
    </row>
  </sheetData>
  <mergeCells count="5">
    <mergeCell ref="C4:D4"/>
    <mergeCell ref="B22:X24"/>
    <mergeCell ref="D5:Q5"/>
    <mergeCell ref="R5:AE5"/>
    <mergeCell ref="B2:AE3"/>
  </mergeCells>
  <hyperlinks>
    <hyperlink ref="B4" location="ÍNDICE!A1" display="Índice"/>
    <hyperlink ref="C4" location="'ÍNDICE ISQ'!A1" display="Índice Ictus Isquémico"/>
  </hyperlinks>
  <pageMargins left="0.75" right="0.75" top="1" bottom="1" header="0" footer="0"/>
  <pageSetup paperSize="9" orientation="landscape"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showGridLines="0" showRowColHeaders="0" zoomScale="160" zoomScaleNormal="160" workbookViewId="0"/>
  </sheetViews>
  <sheetFormatPr baseColWidth="10" defaultRowHeight="12.75"/>
  <sheetData>
    <row r="1" spans="1:1">
      <c r="A1" s="136" t="s">
        <v>77</v>
      </c>
    </row>
  </sheetData>
  <phoneticPr fontId="2" type="noConversion"/>
  <hyperlinks>
    <hyperlink ref="A1" location="ÍNDICE!A1" display="Volver"/>
  </hyperlinks>
  <pageMargins left="0.75" right="0.75" top="1" bottom="1" header="0" footer="0"/>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30"/>
  <sheetViews>
    <sheetView showGridLines="0" showRowColHeaders="0" zoomScale="110" zoomScaleNormal="110" workbookViewId="0">
      <selection activeCell="B9" sqref="B9"/>
    </sheetView>
  </sheetViews>
  <sheetFormatPr baseColWidth="10" defaultRowHeight="12.75"/>
  <cols>
    <col min="1" max="1" width="7.7109375" style="4" customWidth="1"/>
    <col min="2" max="2" width="36.7109375" style="4" customWidth="1"/>
    <col min="3" max="3" width="15.7109375" style="4" customWidth="1"/>
    <col min="4" max="4" width="32.85546875" style="4" customWidth="1"/>
    <col min="5" max="5" width="3.7109375" style="4" customWidth="1"/>
    <col min="6" max="6" width="37.85546875" style="4" customWidth="1"/>
    <col min="7" max="7" width="7.7109375" style="4" customWidth="1"/>
    <col min="8" max="16384" width="11.42578125" style="4"/>
  </cols>
  <sheetData>
    <row r="1" spans="1:8">
      <c r="A1" s="2"/>
      <c r="B1" s="2"/>
      <c r="C1" s="2"/>
      <c r="D1" s="2"/>
      <c r="E1" s="2"/>
      <c r="F1" s="2"/>
      <c r="G1" s="2"/>
    </row>
    <row r="2" spans="1:8">
      <c r="A2" s="2"/>
      <c r="B2" s="2"/>
      <c r="C2" s="2"/>
      <c r="D2" s="2"/>
      <c r="E2" s="2"/>
      <c r="F2" s="2"/>
      <c r="G2" s="2"/>
    </row>
    <row r="3" spans="1:8" ht="17.25" customHeight="1">
      <c r="A3" s="2"/>
      <c r="B3" s="2"/>
      <c r="C3" s="2"/>
      <c r="D3" s="2"/>
      <c r="E3" s="3"/>
      <c r="F3" s="3"/>
      <c r="G3" s="3"/>
    </row>
    <row r="4" spans="1:8" ht="14.25" customHeight="1">
      <c r="A4" s="2"/>
      <c r="B4" s="2"/>
      <c r="C4" s="5"/>
      <c r="D4" s="5"/>
      <c r="E4" s="5"/>
      <c r="F4" s="5"/>
      <c r="G4" s="5"/>
    </row>
    <row r="5" spans="1:8" ht="6" customHeight="1">
      <c r="A5" s="2"/>
      <c r="B5" s="2"/>
      <c r="C5" s="5"/>
      <c r="D5" s="5"/>
      <c r="E5" s="5"/>
      <c r="F5" s="5"/>
      <c r="G5" s="5"/>
    </row>
    <row r="6" spans="1:8" ht="12.75" customHeight="1">
      <c r="A6" s="2"/>
      <c r="B6" s="2"/>
      <c r="C6" s="5"/>
      <c r="D6" s="5"/>
      <c r="E6" s="5"/>
      <c r="F6" s="5"/>
      <c r="G6" s="5"/>
    </row>
    <row r="7" spans="1:8" ht="12.75" customHeight="1">
      <c r="A7" s="2"/>
      <c r="B7" s="638" t="s">
        <v>102</v>
      </c>
      <c r="C7" s="638"/>
      <c r="D7" s="638"/>
      <c r="E7" s="638"/>
      <c r="F7" s="638"/>
      <c r="G7" s="2"/>
    </row>
    <row r="8" spans="1:8" ht="12.75" customHeight="1">
      <c r="A8" s="2"/>
      <c r="B8" s="638"/>
      <c r="C8" s="638"/>
      <c r="D8" s="638"/>
      <c r="E8" s="638"/>
      <c r="F8" s="638"/>
      <c r="G8" s="2"/>
    </row>
    <row r="9" spans="1:8" ht="11.25" customHeight="1">
      <c r="A9" s="2"/>
      <c r="B9" s="20" t="s">
        <v>52</v>
      </c>
      <c r="C9" s="2"/>
      <c r="E9" s="2"/>
      <c r="F9" s="2"/>
      <c r="G9" s="2"/>
    </row>
    <row r="10" spans="1:8" ht="15.75" customHeight="1">
      <c r="A10" s="13"/>
      <c r="C10" s="643" t="s">
        <v>51</v>
      </c>
      <c r="D10" s="643"/>
      <c r="E10" s="29"/>
      <c r="F10" s="29"/>
      <c r="G10" s="13"/>
      <c r="H10" s="17"/>
    </row>
    <row r="11" spans="1:8" ht="9" customHeight="1">
      <c r="A11" s="13"/>
      <c r="B11" s="28"/>
      <c r="C11" s="28"/>
      <c r="D11" s="28"/>
      <c r="E11" s="28"/>
      <c r="F11" s="28"/>
      <c r="G11" s="13"/>
      <c r="H11" s="17"/>
    </row>
    <row r="12" spans="1:8" ht="15.75" customHeight="1">
      <c r="A12" s="13"/>
      <c r="B12" s="13"/>
      <c r="G12" s="13"/>
      <c r="H12" s="17"/>
    </row>
    <row r="13" spans="1:8" ht="15.75" customHeight="1">
      <c r="A13" s="13"/>
      <c r="B13" s="27" t="s">
        <v>50</v>
      </c>
      <c r="E13" s="642" t="s">
        <v>59</v>
      </c>
      <c r="F13" s="642"/>
      <c r="G13" s="13"/>
      <c r="H13" s="17"/>
    </row>
    <row r="14" spans="1:8" ht="5.85" customHeight="1">
      <c r="A14" s="13"/>
      <c r="B14" s="19"/>
      <c r="G14" s="13"/>
      <c r="H14" s="17"/>
    </row>
    <row r="15" spans="1:8" ht="15.75" customHeight="1">
      <c r="A15" s="13"/>
      <c r="B15" s="30" t="s">
        <v>21</v>
      </c>
      <c r="E15" s="13"/>
      <c r="F15" s="31" t="s">
        <v>63</v>
      </c>
      <c r="G15" s="13"/>
      <c r="H15" s="17"/>
    </row>
    <row r="16" spans="1:8" ht="15.75" customHeight="1">
      <c r="A16" s="13"/>
      <c r="B16" s="30" t="s">
        <v>12</v>
      </c>
      <c r="E16" s="13"/>
      <c r="F16" s="31" t="s">
        <v>43</v>
      </c>
      <c r="G16" s="13"/>
      <c r="H16" s="17"/>
    </row>
    <row r="17" spans="1:8" ht="15.75" customHeight="1">
      <c r="A17" s="13"/>
      <c r="B17" s="30" t="s">
        <v>13</v>
      </c>
      <c r="E17" s="13"/>
      <c r="F17" s="31" t="s">
        <v>44</v>
      </c>
      <c r="G17" s="13"/>
      <c r="H17" s="17"/>
    </row>
    <row r="18" spans="1:8" ht="15.75" customHeight="1">
      <c r="A18" s="13"/>
      <c r="B18" s="30" t="s">
        <v>14</v>
      </c>
      <c r="E18" s="13"/>
      <c r="F18" s="31" t="s">
        <v>45</v>
      </c>
      <c r="G18" s="13"/>
      <c r="H18" s="17"/>
    </row>
    <row r="19" spans="1:8" ht="15.75" customHeight="1">
      <c r="A19" s="11"/>
      <c r="B19" s="30" t="s">
        <v>15</v>
      </c>
      <c r="E19" s="13"/>
      <c r="F19" s="31" t="s">
        <v>46</v>
      </c>
      <c r="G19" s="13"/>
      <c r="H19" s="17"/>
    </row>
    <row r="20" spans="1:8" ht="15.75" customHeight="1">
      <c r="A20" s="13"/>
      <c r="B20" s="30" t="s">
        <v>26</v>
      </c>
      <c r="E20" s="13"/>
      <c r="F20" s="31" t="s">
        <v>47</v>
      </c>
      <c r="G20" s="13"/>
      <c r="H20" s="17"/>
    </row>
    <row r="21" spans="1:8" ht="15.75" customHeight="1">
      <c r="A21" s="13"/>
      <c r="B21" s="30" t="s">
        <v>27</v>
      </c>
      <c r="E21" s="13"/>
      <c r="F21" s="31" t="s">
        <v>48</v>
      </c>
      <c r="G21" s="2"/>
    </row>
    <row r="22" spans="1:8" ht="15.75" customHeight="1">
      <c r="A22" s="13"/>
      <c r="B22" s="30" t="s">
        <v>16</v>
      </c>
      <c r="E22" s="13"/>
      <c r="F22" s="31" t="s">
        <v>49</v>
      </c>
      <c r="G22" s="2"/>
    </row>
    <row r="23" spans="1:8" ht="15.75" customHeight="1">
      <c r="A23" s="17"/>
      <c r="B23" s="30" t="s">
        <v>28</v>
      </c>
      <c r="E23" s="13"/>
      <c r="F23" s="31" t="s">
        <v>62</v>
      </c>
      <c r="G23" s="2"/>
    </row>
    <row r="24" spans="1:8" ht="15.75" customHeight="1">
      <c r="A24" s="2"/>
      <c r="B24" s="18"/>
      <c r="C24" s="17"/>
      <c r="D24" s="14"/>
      <c r="E24" s="13"/>
      <c r="F24" s="31"/>
      <c r="G24" s="2"/>
    </row>
    <row r="25" spans="1:8" ht="12.75" customHeight="1">
      <c r="B25" s="644"/>
      <c r="C25" s="644"/>
      <c r="D25" s="644"/>
      <c r="E25" s="644"/>
      <c r="F25" s="644"/>
      <c r="G25" s="2"/>
    </row>
    <row r="26" spans="1:8" ht="12.75" customHeight="1">
      <c r="A26" s="2"/>
      <c r="B26" s="644"/>
      <c r="C26" s="644"/>
      <c r="D26" s="644"/>
      <c r="E26" s="644"/>
      <c r="F26" s="644"/>
      <c r="G26" s="2"/>
    </row>
    <row r="27" spans="1:8" ht="12.75" customHeight="1">
      <c r="A27" s="2"/>
      <c r="B27" s="641" t="s">
        <v>61</v>
      </c>
      <c r="C27" s="641"/>
      <c r="D27" s="641"/>
      <c r="E27" s="641"/>
      <c r="F27" s="641"/>
      <c r="G27" s="2"/>
    </row>
    <row r="28" spans="1:8" ht="12.75" customHeight="1">
      <c r="A28" s="2"/>
      <c r="B28" s="641"/>
      <c r="C28" s="641"/>
      <c r="D28" s="641"/>
      <c r="E28" s="641"/>
      <c r="F28" s="641"/>
      <c r="G28" s="2"/>
    </row>
    <row r="29" spans="1:8" ht="3.75" customHeight="1">
      <c r="A29" s="2"/>
      <c r="B29" s="18"/>
      <c r="C29" s="18"/>
      <c r="D29" s="18"/>
      <c r="E29" s="18"/>
      <c r="F29" s="18"/>
      <c r="G29" s="2"/>
    </row>
    <row r="30" spans="1:8">
      <c r="A30" s="10" t="s">
        <v>22</v>
      </c>
      <c r="B30" s="2"/>
      <c r="C30" s="2"/>
      <c r="D30" s="2"/>
      <c r="E30" s="2"/>
      <c r="F30" s="2"/>
      <c r="G30" s="1"/>
    </row>
  </sheetData>
  <mergeCells count="5">
    <mergeCell ref="B7:F8"/>
    <mergeCell ref="B27:F28"/>
    <mergeCell ref="E13:F13"/>
    <mergeCell ref="C10:D10"/>
    <mergeCell ref="B25:F26"/>
  </mergeCells>
  <phoneticPr fontId="2" type="noConversion"/>
  <hyperlinks>
    <hyperlink ref="B15" location="'01'!A1" display="Área 1, Murcia Oeste"/>
    <hyperlink ref="B16" location="'02'!A1" display="Área 2, Cartagena"/>
    <hyperlink ref="B17" location="'03'!A1" display="Área 3, Lorca"/>
    <hyperlink ref="B18" location="'04'!A1" display="Área 4, Noroeste"/>
    <hyperlink ref="B19" location="'05'!A1" display="Área 5, Altiplano"/>
    <hyperlink ref="B20" location="'06'!A1" display="Área 6, Vega Media del Segura"/>
    <hyperlink ref="B21" location="'07'!A1" display="Área 7, Murcia-Este"/>
    <hyperlink ref="B22" location="'08'!A1" display="Área 8, Mar Menor"/>
    <hyperlink ref="B23" location="'09'!A1" display="Área 9, Vega Alta del Segura"/>
    <hyperlink ref="B9" location="ÍNDICE!A1" display="Índice"/>
    <hyperlink ref="C10:F10" location="ISQ!A1" display="Ictus Isquémico (Región)"/>
    <hyperlink ref="F15" location="HVA!A1" display="H. C. Virgen Arrixaca"/>
    <hyperlink ref="F16" location="CHC!A1" display="Complejo Hospitalario de Cartagena"/>
    <hyperlink ref="F17" location="HRM!A1" display="H. Rafael Méndez"/>
    <hyperlink ref="F18" location="HCN!A1" display="H. Comarcal del Noroeste"/>
    <hyperlink ref="F19" location="HVC!A1" display="H. Virgen del Castillo"/>
    <hyperlink ref="F20" location="HMM!A1" display="H. JM Morales Meseguer"/>
    <hyperlink ref="F21" location="HRS!A1" display="H. Reina Sofía"/>
    <hyperlink ref="F22" location="HLA!A1" display="H. Los Arcos del Mar Menor"/>
    <hyperlink ref="F23" location="HLG!A1" display="H. Vega del Rio Segura/L. Guirao"/>
  </hyperlinks>
  <pageMargins left="0.75" right="0.75" top="1" bottom="1" header="0" footer="0"/>
  <pageSetup paperSize="9" orientation="landscape" horizontalDpi="200"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27"/>
  <sheetViews>
    <sheetView showGridLines="0" showRowColHeaders="0" zoomScale="75" zoomScaleNormal="75" workbookViewId="0">
      <selection activeCell="B4" sqref="B4"/>
    </sheetView>
  </sheetViews>
  <sheetFormatPr baseColWidth="10" defaultRowHeight="12.75"/>
  <cols>
    <col min="1" max="1" width="8.7109375" style="439" customWidth="1"/>
    <col min="2" max="2" width="17.7109375" style="439" customWidth="1"/>
    <col min="3" max="3" width="12.7109375" style="439" customWidth="1"/>
    <col min="4" max="31" width="7.7109375" style="439" customWidth="1"/>
    <col min="32" max="16384" width="11.42578125" style="439"/>
  </cols>
  <sheetData>
    <row r="1" spans="1:31">
      <c r="A1" s="332"/>
      <c r="B1" s="332"/>
      <c r="C1" s="332"/>
      <c r="D1" s="332"/>
      <c r="E1" s="332"/>
      <c r="F1" s="332"/>
      <c r="G1" s="332"/>
      <c r="H1" s="332"/>
      <c r="I1" s="332"/>
      <c r="J1" s="332"/>
      <c r="K1" s="332"/>
      <c r="L1" s="332"/>
      <c r="M1" s="332"/>
      <c r="N1" s="332"/>
      <c r="O1" s="332"/>
      <c r="P1" s="332"/>
      <c r="Q1" s="332"/>
      <c r="R1" s="332"/>
      <c r="S1" s="332"/>
      <c r="T1" s="332"/>
      <c r="U1" s="332"/>
      <c r="V1" s="332"/>
      <c r="W1" s="332"/>
      <c r="X1" s="332"/>
      <c r="Y1" s="331"/>
      <c r="Z1" s="331"/>
      <c r="AA1" s="331"/>
      <c r="AB1" s="331"/>
    </row>
    <row r="2" spans="1:31" ht="12.75" customHeight="1">
      <c r="A2" s="332"/>
      <c r="B2" s="645" t="s">
        <v>172</v>
      </c>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6"/>
      <c r="AD2" s="646"/>
      <c r="AE2" s="646"/>
    </row>
    <row r="3" spans="1:31" ht="17.25" customHeight="1">
      <c r="A3" s="332"/>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6"/>
      <c r="AD3" s="646"/>
      <c r="AE3" s="646"/>
    </row>
    <row r="4" spans="1:31" ht="14.25" customHeight="1">
      <c r="A4" s="332"/>
      <c r="B4" s="330" t="s">
        <v>52</v>
      </c>
      <c r="C4" s="323"/>
      <c r="D4" s="323"/>
      <c r="E4" s="323"/>
      <c r="F4" s="323"/>
      <c r="G4" s="323"/>
      <c r="H4" s="323"/>
      <c r="I4" s="323"/>
      <c r="J4" s="323"/>
      <c r="K4" s="323"/>
      <c r="L4" s="323"/>
      <c r="M4" s="323"/>
      <c r="N4" s="323"/>
      <c r="O4" s="323"/>
      <c r="P4" s="324"/>
      <c r="Q4" s="324"/>
      <c r="R4" s="323"/>
      <c r="S4" s="323"/>
      <c r="T4" s="323"/>
      <c r="U4" s="323"/>
      <c r="V4" s="323"/>
      <c r="W4" s="323"/>
      <c r="X4" s="323"/>
      <c r="Y4" s="331"/>
      <c r="Z4" s="331"/>
      <c r="AA4" s="331"/>
      <c r="AB4" s="331"/>
    </row>
    <row r="5" spans="1:31" ht="14.25" customHeight="1">
      <c r="A5" s="332"/>
      <c r="B5" s="332"/>
      <c r="C5" s="323"/>
      <c r="D5" s="649" t="s">
        <v>19</v>
      </c>
      <c r="E5" s="649"/>
      <c r="F5" s="649"/>
      <c r="G5" s="649"/>
      <c r="H5" s="649"/>
      <c r="I5" s="649"/>
      <c r="J5" s="649"/>
      <c r="K5" s="649"/>
      <c r="L5" s="649"/>
      <c r="M5" s="649"/>
      <c r="N5" s="649"/>
      <c r="O5" s="649"/>
      <c r="P5" s="649"/>
      <c r="Q5" s="649"/>
      <c r="R5" s="649" t="s">
        <v>18</v>
      </c>
      <c r="S5" s="649"/>
      <c r="T5" s="649"/>
      <c r="U5" s="649"/>
      <c r="V5" s="649"/>
      <c r="W5" s="649"/>
      <c r="X5" s="649"/>
      <c r="Y5" s="649"/>
      <c r="Z5" s="649"/>
      <c r="AA5" s="649"/>
      <c r="AB5" s="649"/>
      <c r="AC5" s="649"/>
      <c r="AD5" s="649"/>
      <c r="AE5" s="649"/>
    </row>
    <row r="6" spans="1:31" ht="12.75" customHeight="1">
      <c r="A6" s="291"/>
      <c r="B6" s="333"/>
      <c r="C6" s="325"/>
      <c r="D6" s="448">
        <v>2008</v>
      </c>
      <c r="E6" s="448">
        <v>2009</v>
      </c>
      <c r="F6" s="448">
        <v>2010</v>
      </c>
      <c r="G6" s="448">
        <v>2011</v>
      </c>
      <c r="H6" s="448">
        <v>2012</v>
      </c>
      <c r="I6" s="448">
        <v>2013</v>
      </c>
      <c r="J6" s="448">
        <v>2014</v>
      </c>
      <c r="K6" s="448" t="s">
        <v>75</v>
      </c>
      <c r="L6" s="448" t="s">
        <v>88</v>
      </c>
      <c r="M6" s="448" t="s">
        <v>89</v>
      </c>
      <c r="N6" s="448" t="s">
        <v>90</v>
      </c>
      <c r="O6" s="448" t="s">
        <v>104</v>
      </c>
      <c r="P6" s="448" t="s">
        <v>105</v>
      </c>
      <c r="Q6" s="449" t="s">
        <v>106</v>
      </c>
      <c r="R6" s="448">
        <v>2008</v>
      </c>
      <c r="S6" s="448">
        <v>2009</v>
      </c>
      <c r="T6" s="448">
        <v>2010</v>
      </c>
      <c r="U6" s="448">
        <v>2011</v>
      </c>
      <c r="V6" s="448">
        <v>2012</v>
      </c>
      <c r="W6" s="448">
        <v>2013</v>
      </c>
      <c r="X6" s="448">
        <v>2014</v>
      </c>
      <c r="Y6" s="448" t="s">
        <v>75</v>
      </c>
      <c r="Z6" s="448" t="s">
        <v>88</v>
      </c>
      <c r="AA6" s="448" t="s">
        <v>89</v>
      </c>
      <c r="AB6" s="448" t="s">
        <v>90</v>
      </c>
      <c r="AC6" s="448" t="s">
        <v>104</v>
      </c>
      <c r="AD6" s="448" t="s">
        <v>105</v>
      </c>
      <c r="AE6" s="448" t="s">
        <v>106</v>
      </c>
    </row>
    <row r="7" spans="1:31" s="291" customFormat="1" ht="14.25" customHeight="1">
      <c r="B7" s="326" t="s">
        <v>11</v>
      </c>
      <c r="C7" s="327"/>
      <c r="D7" s="450">
        <v>3100</v>
      </c>
      <c r="E7" s="450">
        <v>3124</v>
      </c>
      <c r="F7" s="450">
        <v>3109</v>
      </c>
      <c r="G7" s="450">
        <v>3012</v>
      </c>
      <c r="H7" s="450">
        <v>2894</v>
      </c>
      <c r="I7" s="450">
        <v>3094</v>
      </c>
      <c r="J7" s="450">
        <v>3076</v>
      </c>
      <c r="K7" s="451">
        <v>3017</v>
      </c>
      <c r="L7" s="450">
        <v>2767</v>
      </c>
      <c r="M7" s="450">
        <v>2765</v>
      </c>
      <c r="N7" s="450">
        <v>2906</v>
      </c>
      <c r="O7" s="450">
        <v>2784</v>
      </c>
      <c r="P7" s="450">
        <v>2683</v>
      </c>
      <c r="Q7" s="452">
        <v>2936</v>
      </c>
      <c r="R7" s="450">
        <v>2027</v>
      </c>
      <c r="S7" s="450">
        <v>2086</v>
      </c>
      <c r="T7" s="450">
        <v>1964</v>
      </c>
      <c r="U7" s="450">
        <v>1850</v>
      </c>
      <c r="V7" s="450">
        <v>1828</v>
      </c>
      <c r="W7" s="450">
        <v>1979</v>
      </c>
      <c r="X7" s="450">
        <v>1884</v>
      </c>
      <c r="Y7" s="450">
        <v>1827</v>
      </c>
      <c r="Z7" s="450">
        <v>1689</v>
      </c>
      <c r="AA7" s="450">
        <v>1755</v>
      </c>
      <c r="AB7" s="450">
        <v>1783</v>
      </c>
      <c r="AC7" s="453">
        <v>1707</v>
      </c>
      <c r="AD7" s="453">
        <v>1666</v>
      </c>
      <c r="AE7" s="453">
        <v>1842</v>
      </c>
    </row>
    <row r="8" spans="1:31" s="291" customFormat="1" ht="14.25" customHeight="1">
      <c r="B8" s="440" t="s">
        <v>17</v>
      </c>
      <c r="C8" s="441"/>
      <c r="D8" s="442">
        <v>217.37468875100009</v>
      </c>
      <c r="E8" s="442">
        <v>215.96659569172911</v>
      </c>
      <c r="F8" s="442">
        <v>212.58855291355073</v>
      </c>
      <c r="G8" s="442">
        <v>204.82031795786457</v>
      </c>
      <c r="H8" s="442">
        <v>196.2767108255355</v>
      </c>
      <c r="I8" s="442">
        <v>210.18322080311185</v>
      </c>
      <c r="J8" s="442">
        <v>209.70563491857885</v>
      </c>
      <c r="K8" s="442">
        <v>205.61743843062848</v>
      </c>
      <c r="L8" s="442">
        <v>188.89344757507098</v>
      </c>
      <c r="M8" s="442">
        <v>188.06031260861079</v>
      </c>
      <c r="N8" s="442">
        <v>196.54936155275345</v>
      </c>
      <c r="O8" s="442">
        <v>186.35810477020519</v>
      </c>
      <c r="P8" s="442">
        <v>177.5350355434008</v>
      </c>
      <c r="Q8" s="443">
        <v>193.35048199324854</v>
      </c>
      <c r="R8" s="442">
        <v>147.18172768258123</v>
      </c>
      <c r="S8" s="442">
        <v>149.5319063525971</v>
      </c>
      <c r="T8" s="442">
        <v>139.47110341952751</v>
      </c>
      <c r="U8" s="442">
        <v>130.91079950409573</v>
      </c>
      <c r="V8" s="442">
        <v>129.16710534962385</v>
      </c>
      <c r="W8" s="442">
        <v>140.27004996987631</v>
      </c>
      <c r="X8" s="442">
        <v>134.25200469454461</v>
      </c>
      <c r="Y8" s="442">
        <v>130.34172790183348</v>
      </c>
      <c r="Z8" s="442">
        <v>120.81666053880367</v>
      </c>
      <c r="AA8" s="442">
        <v>125.20233910786021</v>
      </c>
      <c r="AB8" s="442">
        <v>126.54158235884012</v>
      </c>
      <c r="AC8" s="444">
        <v>119.95244064919076</v>
      </c>
      <c r="AD8" s="444">
        <v>115.57565835113911</v>
      </c>
      <c r="AE8" s="444">
        <v>127.33816232090047</v>
      </c>
    </row>
    <row r="9" spans="1:31" s="291" customFormat="1" ht="14.25" customHeight="1">
      <c r="B9" s="440" t="s">
        <v>0</v>
      </c>
      <c r="C9" s="441"/>
      <c r="D9" s="442">
        <v>95.3</v>
      </c>
      <c r="E9" s="442">
        <v>96.01</v>
      </c>
      <c r="F9" s="442">
        <v>96.3</v>
      </c>
      <c r="G9" s="442">
        <v>96.3</v>
      </c>
      <c r="H9" s="442">
        <v>97.03</v>
      </c>
      <c r="I9" s="442">
        <v>98.998060762766642</v>
      </c>
      <c r="J9" s="442">
        <v>98.965405754930487</v>
      </c>
      <c r="K9" s="442">
        <v>99.3</v>
      </c>
      <c r="L9" s="442">
        <v>99.5</v>
      </c>
      <c r="M9" s="442">
        <v>99.6</v>
      </c>
      <c r="N9" s="442">
        <v>98.6</v>
      </c>
      <c r="O9" s="442">
        <v>99.137931034482762</v>
      </c>
      <c r="P9" s="442">
        <v>99.776369735370849</v>
      </c>
      <c r="Q9" s="443">
        <v>99.93188010899182</v>
      </c>
      <c r="R9" s="442" t="s">
        <v>23</v>
      </c>
      <c r="S9" s="442" t="s">
        <v>23</v>
      </c>
      <c r="T9" s="442" t="s">
        <v>23</v>
      </c>
      <c r="U9" s="442" t="s">
        <v>23</v>
      </c>
      <c r="V9" s="442" t="s">
        <v>23</v>
      </c>
      <c r="W9" s="442" t="s">
        <v>23</v>
      </c>
      <c r="X9" s="442" t="s">
        <v>23</v>
      </c>
      <c r="Y9" s="442" t="s">
        <v>23</v>
      </c>
      <c r="Z9" s="442" t="s">
        <v>23</v>
      </c>
      <c r="AA9" s="442" t="s">
        <v>23</v>
      </c>
      <c r="AB9" s="442" t="s">
        <v>23</v>
      </c>
      <c r="AC9" s="444"/>
      <c r="AD9" s="444"/>
      <c r="AE9" s="444"/>
    </row>
    <row r="10" spans="1:31" s="291" customFormat="1" ht="14.25" customHeight="1">
      <c r="B10" s="440" t="s">
        <v>67</v>
      </c>
      <c r="C10" s="441"/>
      <c r="D10" s="442">
        <v>1.0425806451612851</v>
      </c>
      <c r="E10" s="442">
        <v>1.0544174135723423</v>
      </c>
      <c r="F10" s="442">
        <v>1.0636860726921862</v>
      </c>
      <c r="G10" s="442">
        <v>1.073373173970785</v>
      </c>
      <c r="H10" s="442">
        <v>1.0877677954388389</v>
      </c>
      <c r="I10" s="442">
        <v>1.0953458306399484</v>
      </c>
      <c r="J10" s="442">
        <v>1.1050759780148722</v>
      </c>
      <c r="K10" s="442">
        <v>1.127</v>
      </c>
      <c r="L10" s="442">
        <v>1.1354748603351923</v>
      </c>
      <c r="M10" s="442">
        <v>1.1498207885304668</v>
      </c>
      <c r="N10" s="442">
        <v>1.1367824238128967</v>
      </c>
      <c r="O10" s="442">
        <v>1.1512212643678161</v>
      </c>
      <c r="P10" s="442">
        <v>1.1714498695490123</v>
      </c>
      <c r="Q10" s="443">
        <v>1.1897138964577656</v>
      </c>
      <c r="R10" s="442">
        <v>1.0448939319190913</v>
      </c>
      <c r="S10" s="442">
        <v>1.0613614573346122</v>
      </c>
      <c r="T10" s="442">
        <v>1.0753564154786166</v>
      </c>
      <c r="U10" s="442">
        <v>1.0940540540540546</v>
      </c>
      <c r="V10" s="442">
        <v>1.1022975929978118</v>
      </c>
      <c r="W10" s="442">
        <v>1.113188479029813</v>
      </c>
      <c r="X10" s="442">
        <v>1.1275026343519494</v>
      </c>
      <c r="Y10" s="442">
        <v>1.1399999999999999</v>
      </c>
      <c r="Z10" s="442">
        <v>1.1515499425947175</v>
      </c>
      <c r="AA10" s="442">
        <v>1.1747252747252743</v>
      </c>
      <c r="AB10" s="442">
        <v>1.1513083048919235</v>
      </c>
      <c r="AC10" s="444">
        <v>1.1827768014059754</v>
      </c>
      <c r="AD10" s="444">
        <v>1.2004801920768307</v>
      </c>
      <c r="AE10" s="444">
        <v>1.229641693811075</v>
      </c>
    </row>
    <row r="11" spans="1:31" s="291" customFormat="1" ht="14.25" customHeight="1">
      <c r="B11" s="440" t="s">
        <v>2</v>
      </c>
      <c r="C11" s="441"/>
      <c r="D11" s="442">
        <v>51.935483870967744</v>
      </c>
      <c r="E11" s="442">
        <v>51.856594110115239</v>
      </c>
      <c r="F11" s="442">
        <v>52.299774847217755</v>
      </c>
      <c r="G11" s="442">
        <v>52.025232403718462</v>
      </c>
      <c r="H11" s="442">
        <v>54.803040774015201</v>
      </c>
      <c r="I11" s="442">
        <v>54.524886877828052</v>
      </c>
      <c r="J11" s="442">
        <v>55.04</v>
      </c>
      <c r="K11" s="442">
        <v>56.38</v>
      </c>
      <c r="L11" s="442">
        <v>53.980446927374302</v>
      </c>
      <c r="M11" s="442">
        <v>56.630824372759854</v>
      </c>
      <c r="N11" s="442">
        <v>56.697377746279237</v>
      </c>
      <c r="O11" s="442">
        <v>55.352011494252871</v>
      </c>
      <c r="P11" s="442">
        <v>56.205739843458815</v>
      </c>
      <c r="Q11" s="443">
        <v>57.970027247956402</v>
      </c>
      <c r="R11" s="442">
        <v>58.756783423778984</v>
      </c>
      <c r="S11" s="442">
        <v>57.718120805369125</v>
      </c>
      <c r="T11" s="442">
        <v>59.877800407331975</v>
      </c>
      <c r="U11" s="442">
        <v>59.675675675675677</v>
      </c>
      <c r="V11" s="442">
        <v>62.199124726477024</v>
      </c>
      <c r="W11" s="442">
        <v>61.192521475492676</v>
      </c>
      <c r="X11" s="442">
        <v>61.959957850368809</v>
      </c>
      <c r="Y11" s="442">
        <v>63.884</v>
      </c>
      <c r="Z11" s="442">
        <v>60.619977037887487</v>
      </c>
      <c r="AA11" s="442">
        <v>63.736263736263737</v>
      </c>
      <c r="AB11" s="442">
        <v>61.547212741751991</v>
      </c>
      <c r="AC11" s="444">
        <v>62.741652021089635</v>
      </c>
      <c r="AD11" s="444">
        <v>63.745498199279716</v>
      </c>
      <c r="AE11" s="444">
        <v>66.340933767643861</v>
      </c>
    </row>
    <row r="12" spans="1:31" s="291" customFormat="1" ht="14.25" customHeight="1">
      <c r="B12" s="440" t="s">
        <v>5</v>
      </c>
      <c r="C12" s="441"/>
      <c r="D12" s="442">
        <v>65.387096774193552</v>
      </c>
      <c r="E12" s="442">
        <v>66.773367477592828</v>
      </c>
      <c r="F12" s="442">
        <v>63.171437761338048</v>
      </c>
      <c r="G12" s="442">
        <v>61.420982735723769</v>
      </c>
      <c r="H12" s="442">
        <v>63.16516931582585</v>
      </c>
      <c r="I12" s="442">
        <v>63.962508080155139</v>
      </c>
      <c r="J12" s="442">
        <v>61.25</v>
      </c>
      <c r="K12" s="442">
        <v>60.99</v>
      </c>
      <c r="L12" s="442">
        <v>60.824022346368714</v>
      </c>
      <c r="M12" s="442">
        <v>65.232974910394262</v>
      </c>
      <c r="N12" s="442">
        <v>62.296243798724312</v>
      </c>
      <c r="O12" s="442">
        <v>61.314655172413794</v>
      </c>
      <c r="P12" s="442">
        <v>62.094670145359679</v>
      </c>
      <c r="Q12" s="443">
        <v>62.73841961852861</v>
      </c>
      <c r="R12" s="442" t="s">
        <v>25</v>
      </c>
      <c r="S12" s="442" t="s">
        <v>25</v>
      </c>
      <c r="T12" s="442" t="s">
        <v>25</v>
      </c>
      <c r="U12" s="442" t="s">
        <v>25</v>
      </c>
      <c r="V12" s="442" t="s">
        <v>25</v>
      </c>
      <c r="W12" s="442" t="s">
        <v>25</v>
      </c>
      <c r="X12" s="442" t="s">
        <v>25</v>
      </c>
      <c r="Y12" s="442" t="s">
        <v>25</v>
      </c>
      <c r="Z12" s="442" t="s">
        <v>25</v>
      </c>
      <c r="AA12" s="442" t="s">
        <v>25</v>
      </c>
      <c r="AB12" s="442" t="s">
        <v>25</v>
      </c>
      <c r="AC12" s="444" t="s">
        <v>25</v>
      </c>
      <c r="AD12" s="444" t="s">
        <v>25</v>
      </c>
      <c r="AE12" s="444" t="s">
        <v>25</v>
      </c>
    </row>
    <row r="13" spans="1:31" ht="14.25" customHeight="1">
      <c r="A13" s="291"/>
      <c r="B13" s="328" t="s">
        <v>10</v>
      </c>
      <c r="C13" s="333"/>
      <c r="D13" s="454">
        <v>72.788387096774343</v>
      </c>
      <c r="E13" s="454">
        <v>72.547375160051203</v>
      </c>
      <c r="F13" s="454">
        <v>73.605212355212387</v>
      </c>
      <c r="G13" s="454">
        <v>73.487545665891815</v>
      </c>
      <c r="H13" s="454">
        <v>73.229785763648621</v>
      </c>
      <c r="I13" s="454">
        <v>72.451195862960546</v>
      </c>
      <c r="J13" s="454">
        <v>73.040000000000006</v>
      </c>
      <c r="K13" s="454">
        <v>73.41</v>
      </c>
      <c r="L13" s="454">
        <v>73.366620111731777</v>
      </c>
      <c r="M13" s="454">
        <v>71.931182795698916</v>
      </c>
      <c r="N13" s="454">
        <v>72.815024805102738</v>
      </c>
      <c r="O13" s="454">
        <v>73.058189655172555</v>
      </c>
      <c r="P13" s="454">
        <v>72.88259411106948</v>
      </c>
      <c r="Q13" s="455">
        <v>72.647820163487808</v>
      </c>
      <c r="R13" s="454">
        <v>66.288110508140164</v>
      </c>
      <c r="S13" s="454">
        <v>66.428092042186066</v>
      </c>
      <c r="T13" s="454">
        <v>66.942464358452071</v>
      </c>
      <c r="U13" s="454">
        <v>66.207027027026996</v>
      </c>
      <c r="V13" s="454">
        <v>66.282275711159798</v>
      </c>
      <c r="W13" s="454">
        <v>65.39666498231432</v>
      </c>
      <c r="X13" s="454">
        <v>65.18651211801901</v>
      </c>
      <c r="Y13" s="454">
        <v>65.97</v>
      </c>
      <c r="Z13" s="454">
        <v>65.634902411021841</v>
      </c>
      <c r="AA13" s="454">
        <v>64.61978021978021</v>
      </c>
      <c r="AB13" s="454">
        <v>64.961319681456231</v>
      </c>
      <c r="AC13" s="456">
        <v>65.120093731693089</v>
      </c>
      <c r="AD13" s="456">
        <v>65.048019207683055</v>
      </c>
      <c r="AE13" s="456">
        <v>64.938110749185611</v>
      </c>
    </row>
    <row r="14" spans="1:31" s="291" customFormat="1" ht="14.25" customHeight="1">
      <c r="B14" s="440" t="s">
        <v>6</v>
      </c>
      <c r="C14" s="441"/>
      <c r="D14" s="442">
        <v>92.258064516129039</v>
      </c>
      <c r="E14" s="442">
        <v>92.349551856594104</v>
      </c>
      <c r="F14" s="442">
        <v>91.862335155998707</v>
      </c>
      <c r="G14" s="442">
        <v>90.67065073041168</v>
      </c>
      <c r="H14" s="442">
        <v>91.603317208016591</v>
      </c>
      <c r="I14" s="442">
        <v>91.725921137685845</v>
      </c>
      <c r="J14" s="442">
        <v>91.270611057225992</v>
      </c>
      <c r="K14" s="442">
        <v>91.445999999999998</v>
      </c>
      <c r="L14" s="442">
        <v>93.296089385474858</v>
      </c>
      <c r="M14" s="442">
        <v>92.974910394265237</v>
      </c>
      <c r="N14" s="442">
        <v>91.708008504606667</v>
      </c>
      <c r="O14" s="442">
        <v>94.252873563218387</v>
      </c>
      <c r="P14" s="442">
        <v>93.440178904211706</v>
      </c>
      <c r="Q14" s="443">
        <v>93.222070844686641</v>
      </c>
      <c r="R14" s="442">
        <v>92.35323137641835</v>
      </c>
      <c r="S14" s="442">
        <v>92.473633748801532</v>
      </c>
      <c r="T14" s="442">
        <v>91.242362525458248</v>
      </c>
      <c r="U14" s="442">
        <v>90.702702702702709</v>
      </c>
      <c r="V14" s="442">
        <v>91.630196936542674</v>
      </c>
      <c r="W14" s="442">
        <v>91.308741788782214</v>
      </c>
      <c r="X14" s="442">
        <v>90.55</v>
      </c>
      <c r="Y14" s="442">
        <v>90.65</v>
      </c>
      <c r="Z14" s="442">
        <v>92.192881745120545</v>
      </c>
      <c r="AA14" s="442">
        <v>92.087912087912088</v>
      </c>
      <c r="AB14" s="442">
        <v>90.557451649601816</v>
      </c>
      <c r="AC14" s="444">
        <v>93.555946104276515</v>
      </c>
      <c r="AD14" s="444">
        <v>92.376950780312129</v>
      </c>
      <c r="AE14" s="444">
        <v>92.073832790445167</v>
      </c>
    </row>
    <row r="15" spans="1:31" s="291" customFormat="1" ht="14.25" customHeight="1">
      <c r="B15" s="440" t="s">
        <v>1</v>
      </c>
      <c r="C15" s="441"/>
      <c r="D15" s="442">
        <v>11.29645161290323</v>
      </c>
      <c r="E15" s="442">
        <v>11.28777208706785</v>
      </c>
      <c r="F15" s="442">
        <v>11.46670955291089</v>
      </c>
      <c r="G15" s="442">
        <v>10.636122177954839</v>
      </c>
      <c r="H15" s="442">
        <v>10.009675190048361</v>
      </c>
      <c r="I15" s="442">
        <v>10.244990303813836</v>
      </c>
      <c r="J15" s="442">
        <v>10.029999999999999</v>
      </c>
      <c r="K15" s="442">
        <v>10.17</v>
      </c>
      <c r="L15" s="442">
        <v>9.2758379888268259</v>
      </c>
      <c r="M15" s="442">
        <v>10.289605734767036</v>
      </c>
      <c r="N15" s="442">
        <v>9.6917080085045964</v>
      </c>
      <c r="O15" s="442">
        <v>9.7280890804597835</v>
      </c>
      <c r="P15" s="442">
        <v>9.4953410361535813</v>
      </c>
      <c r="Q15" s="443">
        <v>9.4615122615803742</v>
      </c>
      <c r="R15" s="442">
        <v>11.433152442032574</v>
      </c>
      <c r="S15" s="442">
        <v>11.651486097794841</v>
      </c>
      <c r="T15" s="442">
        <v>11.661914460285152</v>
      </c>
      <c r="U15" s="442">
        <v>10.622162162162171</v>
      </c>
      <c r="V15" s="442">
        <v>9.6422319474835714</v>
      </c>
      <c r="W15" s="442">
        <v>10.36988377968671</v>
      </c>
      <c r="X15" s="442">
        <v>10.54</v>
      </c>
      <c r="Y15" s="442">
        <v>10.18</v>
      </c>
      <c r="Z15" s="442">
        <v>9.571756601607353</v>
      </c>
      <c r="AA15" s="442">
        <v>10.723076923076929</v>
      </c>
      <c r="AB15" s="442">
        <v>9.9249146757679174</v>
      </c>
      <c r="AC15" s="444">
        <v>10.113649677797312</v>
      </c>
      <c r="AD15" s="444">
        <v>9.8811524609843868</v>
      </c>
      <c r="AE15" s="444">
        <v>9.8800217155265884</v>
      </c>
    </row>
    <row r="16" spans="1:31" s="291" customFormat="1" ht="14.25" customHeight="1">
      <c r="B16" s="440" t="s">
        <v>73</v>
      </c>
      <c r="C16" s="441"/>
      <c r="D16" s="442">
        <v>14.451612903225806</v>
      </c>
      <c r="E16" s="442">
        <v>11.779769526248399</v>
      </c>
      <c r="F16" s="442">
        <v>14.76358957864265</v>
      </c>
      <c r="G16" s="442">
        <v>12.583001328021249</v>
      </c>
      <c r="H16" s="442">
        <v>13.648928818244643</v>
      </c>
      <c r="I16" s="442">
        <v>11.667744020685197</v>
      </c>
      <c r="J16" s="442">
        <v>11.996098829648895</v>
      </c>
      <c r="K16" s="442">
        <v>12.321792260692463</v>
      </c>
      <c r="L16" s="442">
        <v>13.407821229050279</v>
      </c>
      <c r="M16" s="442">
        <v>10.609318996415771</v>
      </c>
      <c r="N16" s="442">
        <v>11.90644932671864</v>
      </c>
      <c r="O16" s="442">
        <v>13.721264367816092</v>
      </c>
      <c r="P16" s="442">
        <v>13.231457323891165</v>
      </c>
      <c r="Q16" s="443">
        <v>10.45640326975477</v>
      </c>
      <c r="R16" s="442">
        <v>10.409472126295018</v>
      </c>
      <c r="S16" s="442">
        <v>8.5330776605944383</v>
      </c>
      <c r="T16" s="442">
        <v>9.8268839103869645</v>
      </c>
      <c r="U16" s="442">
        <v>8.5405405405405403</v>
      </c>
      <c r="V16" s="442">
        <v>9.0809628008752732</v>
      </c>
      <c r="W16" s="442">
        <v>7.3774633653360286</v>
      </c>
      <c r="X16" s="442">
        <v>7.2708113804004215</v>
      </c>
      <c r="Y16" s="442">
        <v>8.18</v>
      </c>
      <c r="Z16" s="442">
        <v>7.4626865671641793</v>
      </c>
      <c r="AA16" s="442">
        <v>7.2527472527472527</v>
      </c>
      <c r="AB16" s="442">
        <v>7.5085324232081909</v>
      </c>
      <c r="AC16" s="444">
        <v>8.3772700644405393</v>
      </c>
      <c r="AD16" s="444">
        <v>8.2833133253301305</v>
      </c>
      <c r="AE16" s="444">
        <v>6.677524429967427</v>
      </c>
    </row>
    <row r="17" spans="1:31" ht="14.25" customHeight="1">
      <c r="A17" s="291"/>
      <c r="B17" s="328" t="s">
        <v>74</v>
      </c>
      <c r="C17" s="333"/>
      <c r="D17" s="454">
        <v>13.870857533310557</v>
      </c>
      <c r="E17" s="454">
        <v>11.02791014295439</v>
      </c>
      <c r="F17" s="454">
        <v>14.310167750770285</v>
      </c>
      <c r="G17" s="454">
        <v>11.928219563687543</v>
      </c>
      <c r="H17" s="454">
        <v>12.327272727272728</v>
      </c>
      <c r="I17" s="454">
        <v>10.43956043956044</v>
      </c>
      <c r="J17" s="454">
        <v>10.830908503071452</v>
      </c>
      <c r="K17" s="454">
        <v>11.09</v>
      </c>
      <c r="L17" s="454">
        <v>12.430167597765363</v>
      </c>
      <c r="M17" s="454">
        <v>9.9641577060931894</v>
      </c>
      <c r="N17" s="454">
        <v>10.914245216158752</v>
      </c>
      <c r="O17" s="454">
        <v>12.679597701149426</v>
      </c>
      <c r="P17" s="454">
        <v>12.486023108460678</v>
      </c>
      <c r="Q17" s="455">
        <v>9.9114441416893744</v>
      </c>
      <c r="R17" s="454">
        <v>9.6201282683769112</v>
      </c>
      <c r="S17" s="454">
        <v>7.3346116970278041</v>
      </c>
      <c r="T17" s="454">
        <v>9.0122199592668029</v>
      </c>
      <c r="U17" s="454">
        <v>7.6216216216216219</v>
      </c>
      <c r="V17" s="454">
        <v>8.6708499714774678</v>
      </c>
      <c r="W17" s="454">
        <v>6.5184436584133403</v>
      </c>
      <c r="X17" s="454">
        <v>6.638566912539515</v>
      </c>
      <c r="Y17" s="454">
        <v>7.79</v>
      </c>
      <c r="Z17" s="454">
        <v>6.6590126291618832</v>
      </c>
      <c r="AA17" s="454">
        <v>6.813186813186813</v>
      </c>
      <c r="AB17" s="454">
        <v>6.9397042093287826</v>
      </c>
      <c r="AC17" s="456">
        <v>7.7914469830111317</v>
      </c>
      <c r="AD17" s="456">
        <v>7.8031212484993988</v>
      </c>
      <c r="AE17" s="456">
        <v>6.3517915309446256</v>
      </c>
    </row>
    <row r="18" spans="1:31" ht="14.25" customHeight="1">
      <c r="A18" s="291"/>
      <c r="B18" s="326" t="s">
        <v>24</v>
      </c>
      <c r="C18" s="334"/>
      <c r="D18" s="457">
        <v>85.161290322580641</v>
      </c>
      <c r="E18" s="457">
        <v>86.459667093469903</v>
      </c>
      <c r="F18" s="457">
        <v>85.944033451270499</v>
      </c>
      <c r="G18" s="457">
        <v>85.159362549800804</v>
      </c>
      <c r="H18" s="457">
        <v>87.042156185210786</v>
      </c>
      <c r="I18" s="457">
        <v>87.104072398190041</v>
      </c>
      <c r="J18" s="457">
        <v>86.768530559167743</v>
      </c>
      <c r="K18" s="458">
        <v>87.406653088934149</v>
      </c>
      <c r="L18" s="457">
        <v>44.692737430167597</v>
      </c>
      <c r="M18" s="457">
        <v>48.74551971326165</v>
      </c>
      <c r="N18" s="457">
        <v>50.389794472005669</v>
      </c>
      <c r="O18" s="457">
        <v>56.850566313481906</v>
      </c>
      <c r="P18" s="457">
        <v>60.214641625143727</v>
      </c>
      <c r="Q18" s="459">
        <v>60.731373889268625</v>
      </c>
      <c r="R18" s="457">
        <v>85.693142575234333</v>
      </c>
      <c r="S18" s="457">
        <v>85.858101629913705</v>
      </c>
      <c r="T18" s="457">
        <v>86.150712830957232</v>
      </c>
      <c r="U18" s="457">
        <v>86.054054054054049</v>
      </c>
      <c r="V18" s="457">
        <v>87.035010940919037</v>
      </c>
      <c r="W18" s="457">
        <v>86.104092976250627</v>
      </c>
      <c r="X18" s="457">
        <v>85.82</v>
      </c>
      <c r="Y18" s="457">
        <v>86.14</v>
      </c>
      <c r="Z18" s="460">
        <v>45.120551090700346</v>
      </c>
      <c r="AA18" s="460">
        <v>50.219780219780219</v>
      </c>
      <c r="AB18" s="460">
        <v>48.691695108077361</v>
      </c>
      <c r="AC18" s="461">
        <v>56.684491978609628</v>
      </c>
      <c r="AD18" s="461">
        <v>60.234278668310722</v>
      </c>
      <c r="AE18" s="461">
        <v>59.760739532354549</v>
      </c>
    </row>
    <row r="19" spans="1:31" s="291" customFormat="1" ht="14.25" customHeight="1">
      <c r="B19" s="440" t="s">
        <v>7</v>
      </c>
      <c r="C19" s="441"/>
      <c r="D19" s="442">
        <v>29.483870967741936</v>
      </c>
      <c r="E19" s="442">
        <v>31.754161331626122</v>
      </c>
      <c r="F19" s="442">
        <v>31.167577999356705</v>
      </c>
      <c r="G19" s="442">
        <v>29.980079681274901</v>
      </c>
      <c r="H19" s="442">
        <v>27.712508638562543</v>
      </c>
      <c r="I19" s="442">
        <v>31.254040077569488</v>
      </c>
      <c r="J19" s="442">
        <v>30.624187256176853</v>
      </c>
      <c r="K19" s="442">
        <v>30.719619823489477</v>
      </c>
      <c r="L19" s="442">
        <v>18.715083798882681</v>
      </c>
      <c r="M19" s="442">
        <v>19.928315412186379</v>
      </c>
      <c r="N19" s="442">
        <v>19.631467044649185</v>
      </c>
      <c r="O19" s="442">
        <v>23.748629886737305</v>
      </c>
      <c r="P19" s="442">
        <v>25.105404369490223</v>
      </c>
      <c r="Q19" s="443">
        <v>25.837320574162682</v>
      </c>
      <c r="R19" s="442">
        <v>38.381845091267884</v>
      </c>
      <c r="S19" s="442">
        <v>39.213806327900286</v>
      </c>
      <c r="T19" s="442">
        <v>39.562118126272914</v>
      </c>
      <c r="U19" s="442">
        <v>39.405405405405403</v>
      </c>
      <c r="V19" s="442">
        <v>36.10503282275711</v>
      </c>
      <c r="W19" s="442">
        <v>38.302172814552804</v>
      </c>
      <c r="X19" s="442">
        <v>39.76</v>
      </c>
      <c r="Y19" s="442">
        <v>38.01</v>
      </c>
      <c r="Z19" s="442">
        <v>23.421354764638348</v>
      </c>
      <c r="AA19" s="442">
        <v>24.395604395604394</v>
      </c>
      <c r="AB19" s="442">
        <v>26.052332195676904</v>
      </c>
      <c r="AC19" s="444">
        <v>31.016042780748666</v>
      </c>
      <c r="AD19" s="444">
        <v>31.1960542540074</v>
      </c>
      <c r="AE19" s="444">
        <v>32.028276237085372</v>
      </c>
    </row>
    <row r="20" spans="1:31" s="291" customFormat="1" ht="14.25" customHeight="1">
      <c r="B20" s="440" t="s">
        <v>8</v>
      </c>
      <c r="C20" s="441"/>
      <c r="D20" s="442">
        <v>12.483870967741936</v>
      </c>
      <c r="E20" s="442">
        <v>20.421810699588477</v>
      </c>
      <c r="F20" s="442">
        <v>23.233350279613624</v>
      </c>
      <c r="G20" s="442">
        <v>24.809741248097414</v>
      </c>
      <c r="H20" s="442">
        <v>20.352453351762268</v>
      </c>
      <c r="I20" s="442">
        <v>18.745959922430512</v>
      </c>
      <c r="J20" s="442">
        <v>19.375812743823147</v>
      </c>
      <c r="K20" s="442">
        <v>20.095044127630686</v>
      </c>
      <c r="L20" s="442">
        <v>8.449720670391061</v>
      </c>
      <c r="M20" s="442">
        <v>8.3154121863799286</v>
      </c>
      <c r="N20" s="442">
        <v>6.5201984408221119</v>
      </c>
      <c r="O20" s="442">
        <v>7.0515162586773847</v>
      </c>
      <c r="P20" s="442">
        <v>7.0141816788041389</v>
      </c>
      <c r="Q20" s="443">
        <v>7.3479152426520855</v>
      </c>
      <c r="R20" s="442">
        <v>17.31623088307844</v>
      </c>
      <c r="S20" s="442">
        <v>24.448705656759348</v>
      </c>
      <c r="T20" s="442">
        <v>29.073319755600814</v>
      </c>
      <c r="U20" s="442">
        <v>30.756756756756758</v>
      </c>
      <c r="V20" s="442">
        <v>27.24288840262582</v>
      </c>
      <c r="W20" s="442">
        <v>24.507326932794342</v>
      </c>
      <c r="X20" s="442">
        <v>26.238145416227606</v>
      </c>
      <c r="Y20" s="442">
        <v>26.488</v>
      </c>
      <c r="Z20" s="442">
        <v>11.366245694603904</v>
      </c>
      <c r="AA20" s="442">
        <v>10.76923076923077</v>
      </c>
      <c r="AB20" s="442">
        <v>9.4425483503981802</v>
      </c>
      <c r="AC20" s="444">
        <v>9.4474153297682708</v>
      </c>
      <c r="AD20" s="444">
        <v>9.001233045622687</v>
      </c>
      <c r="AE20" s="444">
        <v>9.6791734638390423</v>
      </c>
    </row>
    <row r="21" spans="1:31" s="291" customFormat="1" ht="14.25" customHeight="1">
      <c r="B21" s="328" t="s">
        <v>160</v>
      </c>
      <c r="C21" s="325"/>
      <c r="D21" s="445">
        <v>22.612903225806452</v>
      </c>
      <c r="E21" s="445">
        <v>30.409731113956465</v>
      </c>
      <c r="F21" s="445">
        <v>34.351881633965903</v>
      </c>
      <c r="G21" s="445">
        <v>36.58698539176627</v>
      </c>
      <c r="H21" s="445">
        <v>37.767795438838981</v>
      </c>
      <c r="I21" s="445">
        <v>40.109890109890109</v>
      </c>
      <c r="J21" s="445">
        <v>41.092327698309489</v>
      </c>
      <c r="K21" s="445">
        <v>40.020366598778004</v>
      </c>
      <c r="L21" s="445">
        <v>14.464141821112007</v>
      </c>
      <c r="M21" s="445">
        <v>13.709361535448492</v>
      </c>
      <c r="N21" s="445">
        <v>13.279445727482678</v>
      </c>
      <c r="O21" s="445">
        <v>19.218122031421263</v>
      </c>
      <c r="P21" s="445">
        <v>22.000766577232657</v>
      </c>
      <c r="Q21" s="446">
        <v>21.496924128503075</v>
      </c>
      <c r="R21" s="445">
        <v>25.703009373458311</v>
      </c>
      <c r="S21" s="445">
        <v>33.988494726749764</v>
      </c>
      <c r="T21" s="445">
        <v>38.492871690427698</v>
      </c>
      <c r="U21" s="445">
        <v>42.162162162162161</v>
      </c>
      <c r="V21" s="445">
        <v>42.23194748358862</v>
      </c>
      <c r="W21" s="445">
        <v>43.759474482061648</v>
      </c>
      <c r="X21" s="445">
        <v>46.02</v>
      </c>
      <c r="Y21" s="445">
        <v>44.13</v>
      </c>
      <c r="Z21" s="445">
        <v>16.259087904824852</v>
      </c>
      <c r="AA21" s="445">
        <v>16.032439176543981</v>
      </c>
      <c r="AB21" s="445">
        <v>14.519170333123821</v>
      </c>
      <c r="AC21" s="447">
        <v>21.746880570409981</v>
      </c>
      <c r="AD21" s="447">
        <v>24.72256473489519</v>
      </c>
      <c r="AE21" s="447">
        <v>22.72974442631865</v>
      </c>
    </row>
    <row r="22" spans="1:31" s="291" customFormat="1" ht="14.25" customHeight="1">
      <c r="B22" s="440" t="s">
        <v>33</v>
      </c>
      <c r="C22" s="441"/>
      <c r="D22" s="442">
        <v>7.6923076923076925</v>
      </c>
      <c r="E22" s="442">
        <v>7.9825834542815679</v>
      </c>
      <c r="F22" s="442">
        <v>8.5283018867924536</v>
      </c>
      <c r="G22" s="442">
        <v>10.330421572350934</v>
      </c>
      <c r="H22" s="442">
        <v>8.8435374149659864</v>
      </c>
      <c r="I22" s="442">
        <v>9.0376875228686426</v>
      </c>
      <c r="J22" s="442">
        <v>9.1614333210195795</v>
      </c>
      <c r="K22" s="442">
        <v>8.86566008517228</v>
      </c>
      <c r="L22" s="442">
        <v>9.2178770949720672</v>
      </c>
      <c r="M22" s="442">
        <v>9.89247311827957</v>
      </c>
      <c r="N22" s="442">
        <v>9.496810772501771</v>
      </c>
      <c r="O22" s="442">
        <v>9.970551114850652</v>
      </c>
      <c r="P22" s="442">
        <v>9.6646072374227714</v>
      </c>
      <c r="Q22" s="443">
        <v>10.434120335110435</v>
      </c>
      <c r="R22" s="442">
        <v>7.2687224669603525</v>
      </c>
      <c r="S22" s="442">
        <v>7.2851153039832282</v>
      </c>
      <c r="T22" s="442">
        <v>7.9616036137775268</v>
      </c>
      <c r="U22" s="442">
        <v>8.5697399527186757</v>
      </c>
      <c r="V22" s="442">
        <v>8.2430806257521052</v>
      </c>
      <c r="W22" s="442">
        <v>8.2378614293507919</v>
      </c>
      <c r="X22" s="442">
        <v>9.6210000000000004</v>
      </c>
      <c r="Y22" s="442">
        <v>8.3635999999999999</v>
      </c>
      <c r="Z22" s="442">
        <v>8.7256027554535009</v>
      </c>
      <c r="AA22" s="442">
        <v>9.780219780219781</v>
      </c>
      <c r="AB22" s="442">
        <v>9.2150170648464158</v>
      </c>
      <c r="AC22" s="444">
        <v>8.608414239482201</v>
      </c>
      <c r="AD22" s="444">
        <v>9.4821788836583725</v>
      </c>
      <c r="AE22" s="444">
        <v>9.7788125727590227</v>
      </c>
    </row>
    <row r="23" spans="1:31" ht="14.25" customHeight="1">
      <c r="A23" s="291"/>
      <c r="B23" s="328" t="s">
        <v>36</v>
      </c>
      <c r="C23" s="333"/>
      <c r="D23" s="454">
        <v>0.75414781297134237</v>
      </c>
      <c r="E23" s="454">
        <v>0.36284470246734396</v>
      </c>
      <c r="F23" s="454">
        <v>0.98113207547169812</v>
      </c>
      <c r="G23" s="454">
        <v>0.98746676794530952</v>
      </c>
      <c r="H23" s="454">
        <v>0.8803521408563425</v>
      </c>
      <c r="I23" s="454">
        <v>0.62202707647274058</v>
      </c>
      <c r="J23" s="454">
        <v>1.3298854820834873</v>
      </c>
      <c r="K23" s="454">
        <v>0.92915214866434381</v>
      </c>
      <c r="L23" s="454">
        <v>1.1173184357541899</v>
      </c>
      <c r="M23" s="454">
        <v>1.2903225806451613</v>
      </c>
      <c r="N23" s="454">
        <v>1.2756909992912828</v>
      </c>
      <c r="O23" s="454">
        <v>0.46276819520403872</v>
      </c>
      <c r="P23" s="454">
        <v>1.2797881729920566</v>
      </c>
      <c r="Q23" s="455">
        <v>1.7136329017517136</v>
      </c>
      <c r="R23" s="454">
        <v>0.99118942731277537</v>
      </c>
      <c r="S23" s="454">
        <v>0.52410901467505244</v>
      </c>
      <c r="T23" s="454">
        <v>1.1857707509881423</v>
      </c>
      <c r="U23" s="454">
        <v>1.3002364066193854</v>
      </c>
      <c r="V23" s="454">
        <v>1.2033694344163659</v>
      </c>
      <c r="W23" s="454">
        <v>0.76377523186033824</v>
      </c>
      <c r="X23" s="454">
        <v>1.8181818181818181</v>
      </c>
      <c r="Y23" s="454">
        <v>1.151</v>
      </c>
      <c r="Z23" s="454">
        <v>1.8369690011481057</v>
      </c>
      <c r="AA23" s="454">
        <v>1.8681318681318682</v>
      </c>
      <c r="AB23" s="454">
        <v>1.4789533560864618</v>
      </c>
      <c r="AC23" s="456">
        <v>0.64724919093851141</v>
      </c>
      <c r="AD23" s="456">
        <v>1.7484868863483525</v>
      </c>
      <c r="AE23" s="454">
        <v>2.3282887077997674</v>
      </c>
    </row>
    <row r="24" spans="1:31" s="291" customFormat="1" ht="14.25" customHeight="1">
      <c r="B24" s="440" t="s">
        <v>34</v>
      </c>
      <c r="C24" s="441"/>
      <c r="D24" s="442">
        <v>35.225806451612904</v>
      </c>
      <c r="E24" s="442">
        <v>38.412291933418693</v>
      </c>
      <c r="F24" s="442">
        <v>40.495336120939207</v>
      </c>
      <c r="G24" s="442">
        <v>39.575033200531209</v>
      </c>
      <c r="H24" s="442">
        <v>44.022114720110572</v>
      </c>
      <c r="I24" s="442">
        <v>44.957983193277308</v>
      </c>
      <c r="J24" s="442">
        <v>46.13</v>
      </c>
      <c r="K24" s="442">
        <v>49.389000000000003</v>
      </c>
      <c r="L24" s="442">
        <v>47.27653631284916</v>
      </c>
      <c r="M24" s="442">
        <v>49.462365591397848</v>
      </c>
      <c r="N24" s="442">
        <v>50.744153082919915</v>
      </c>
      <c r="O24" s="442">
        <v>50.215517241379317</v>
      </c>
      <c r="P24" s="442">
        <v>51.919493104733505</v>
      </c>
      <c r="Q24" s="443">
        <v>54.938692098092645</v>
      </c>
      <c r="R24" s="442">
        <v>39.812530833744447</v>
      </c>
      <c r="S24" s="442">
        <v>43.336529242569512</v>
      </c>
      <c r="T24" s="442">
        <v>46.843177189409367</v>
      </c>
      <c r="U24" s="442">
        <v>47.351351351351354</v>
      </c>
      <c r="V24" s="442">
        <v>50.492341356673961</v>
      </c>
      <c r="W24" s="442">
        <v>51.187468418393131</v>
      </c>
      <c r="X24" s="442">
        <v>54.351999999999997</v>
      </c>
      <c r="Y24" s="442">
        <v>55.814999999999998</v>
      </c>
      <c r="Z24" s="442">
        <v>54.879448909299654</v>
      </c>
      <c r="AA24" s="442">
        <v>55.604395604395606</v>
      </c>
      <c r="AB24" s="442">
        <v>56.996587030716725</v>
      </c>
      <c r="AC24" s="444">
        <v>57.309260337798484</v>
      </c>
      <c r="AD24" s="444">
        <v>57.375075255869959</v>
      </c>
      <c r="AE24" s="444">
        <v>60.534934497816593</v>
      </c>
    </row>
    <row r="25" spans="1:31" ht="14.25" customHeight="1">
      <c r="A25" s="291"/>
      <c r="B25" s="328" t="s">
        <v>35</v>
      </c>
      <c r="C25" s="335"/>
      <c r="D25" s="454">
        <v>8.8387096774193541</v>
      </c>
      <c r="E25" s="454">
        <v>8.066581306017925</v>
      </c>
      <c r="F25" s="454">
        <v>7.6551945963332262</v>
      </c>
      <c r="G25" s="454">
        <v>8.5989375830013284</v>
      </c>
      <c r="H25" s="454">
        <v>6.1506565307532828</v>
      </c>
      <c r="I25" s="454">
        <v>5.171299288946348</v>
      </c>
      <c r="J25" s="454">
        <v>4.9089726918075423</v>
      </c>
      <c r="K25" s="454">
        <v>4.1072640868974881</v>
      </c>
      <c r="L25" s="454">
        <v>2.7234636871508382</v>
      </c>
      <c r="M25" s="454">
        <v>2.0071684587813619</v>
      </c>
      <c r="N25" s="454">
        <v>2.1970233876683203</v>
      </c>
      <c r="O25" s="454">
        <v>1.4008620689655173</v>
      </c>
      <c r="P25" s="454">
        <v>1.4163250093179278</v>
      </c>
      <c r="Q25" s="455">
        <v>0.91961852861035431</v>
      </c>
      <c r="R25" s="454">
        <v>5.180069067587568</v>
      </c>
      <c r="S25" s="454">
        <v>5.2253116011505272</v>
      </c>
      <c r="T25" s="454">
        <v>4.4806517311608962</v>
      </c>
      <c r="U25" s="454">
        <v>4.8108108108108105</v>
      </c>
      <c r="V25" s="454">
        <v>3.4463894967177242</v>
      </c>
      <c r="W25" s="454">
        <v>3.2187670485542825</v>
      </c>
      <c r="X25" s="454">
        <v>3.0253999999999999</v>
      </c>
      <c r="Y25" s="454">
        <v>2.3919999999999999</v>
      </c>
      <c r="Z25" s="454">
        <v>1.2629161882893227</v>
      </c>
      <c r="AA25" s="454">
        <v>0.5494505494505495</v>
      </c>
      <c r="AB25" s="454">
        <v>1.1376564277588168</v>
      </c>
      <c r="AC25" s="456">
        <v>0.58241118229470001</v>
      </c>
      <c r="AD25" s="456">
        <v>1.0836845273931366</v>
      </c>
      <c r="AE25" s="456">
        <v>0.76419213973799127</v>
      </c>
    </row>
    <row r="26" spans="1:31" ht="24.75" customHeight="1">
      <c r="A26" s="291"/>
      <c r="B26" s="647" t="s">
        <v>158</v>
      </c>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row>
    <row r="27" spans="1:31" ht="24.75" customHeight="1">
      <c r="A27" s="291"/>
      <c r="B27" s="648"/>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row>
  </sheetData>
  <mergeCells count="4">
    <mergeCell ref="B2:AE3"/>
    <mergeCell ref="B26:AE27"/>
    <mergeCell ref="R5:AE5"/>
    <mergeCell ref="D5:Q5"/>
  </mergeCells>
  <phoneticPr fontId="2" type="noConversion"/>
  <hyperlinks>
    <hyperlink ref="B4" location="ÍNDICE!A1" display="Índice General"/>
  </hyperlinks>
  <pageMargins left="0.15748031496062992" right="0.15748031496062992" top="0.98425196850393704" bottom="0.98425196850393704" header="0" footer="0"/>
  <pageSetup paperSize="9" scale="74" orientation="landscape"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4"/>
  <sheetViews>
    <sheetView showGridLines="0" showRowColHeaders="0" zoomScale="80" zoomScaleNormal="80" workbookViewId="0">
      <selection activeCell="B4" sqref="B4"/>
    </sheetView>
  </sheetViews>
  <sheetFormatPr baseColWidth="10" defaultRowHeight="12.75"/>
  <cols>
    <col min="1" max="1" width="5.7109375" style="464" customWidth="1"/>
    <col min="2" max="2" width="17.7109375" style="464" customWidth="1"/>
    <col min="3" max="3" width="13.42578125" style="464" customWidth="1"/>
    <col min="4" max="31" width="7.7109375" style="464" customWidth="1"/>
    <col min="32" max="16384" width="11.42578125" style="464"/>
  </cols>
  <sheetData>
    <row r="1" spans="1:31">
      <c r="A1" s="463"/>
      <c r="B1" s="463"/>
      <c r="C1" s="463"/>
      <c r="D1" s="463"/>
      <c r="E1" s="463"/>
      <c r="F1" s="463"/>
      <c r="G1" s="463"/>
      <c r="H1" s="463"/>
      <c r="I1" s="463"/>
      <c r="J1" s="463"/>
      <c r="K1" s="463"/>
      <c r="L1" s="463"/>
      <c r="M1" s="463"/>
      <c r="N1" s="463"/>
      <c r="O1" s="463"/>
      <c r="P1" s="463"/>
      <c r="Q1" s="463"/>
      <c r="R1" s="463"/>
      <c r="S1" s="463"/>
      <c r="T1" s="463"/>
      <c r="U1" s="463"/>
      <c r="V1" s="463"/>
    </row>
    <row r="2" spans="1:31" ht="12.75" customHeight="1">
      <c r="A2" s="463"/>
      <c r="B2" s="645" t="s">
        <v>176</v>
      </c>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row>
    <row r="3" spans="1:31" ht="17.25" customHeight="1">
      <c r="A3" s="463"/>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row>
    <row r="4" spans="1:31" ht="14.25" customHeight="1">
      <c r="A4" s="463"/>
      <c r="B4" s="330" t="s">
        <v>52</v>
      </c>
      <c r="C4" s="323"/>
      <c r="D4" s="323"/>
      <c r="E4" s="323"/>
      <c r="F4" s="323"/>
      <c r="G4" s="323"/>
      <c r="H4" s="323"/>
      <c r="I4" s="323"/>
      <c r="J4" s="323"/>
      <c r="K4" s="323"/>
      <c r="L4" s="323"/>
      <c r="M4" s="323"/>
      <c r="N4" s="323"/>
      <c r="O4" s="323"/>
      <c r="P4" s="323"/>
      <c r="Q4" s="323"/>
      <c r="R4" s="323"/>
      <c r="S4" s="323"/>
      <c r="T4" s="323"/>
      <c r="U4" s="323"/>
      <c r="V4" s="323"/>
    </row>
    <row r="5" spans="1:31" ht="14.25" customHeight="1">
      <c r="A5" s="463"/>
      <c r="B5" s="463"/>
      <c r="C5" s="323"/>
      <c r="D5" s="650" t="s">
        <v>19</v>
      </c>
      <c r="E5" s="650"/>
      <c r="F5" s="650"/>
      <c r="G5" s="650"/>
      <c r="H5" s="650"/>
      <c r="I5" s="650"/>
      <c r="J5" s="650"/>
      <c r="K5" s="650"/>
      <c r="L5" s="650"/>
      <c r="M5" s="650"/>
      <c r="N5" s="650"/>
      <c r="O5" s="650"/>
      <c r="P5" s="650"/>
      <c r="Q5" s="650"/>
      <c r="R5" s="650" t="s">
        <v>18</v>
      </c>
      <c r="S5" s="650"/>
      <c r="T5" s="650"/>
      <c r="U5" s="650"/>
      <c r="V5" s="650"/>
      <c r="W5" s="650"/>
      <c r="X5" s="650"/>
      <c r="Y5" s="650"/>
      <c r="Z5" s="650"/>
      <c r="AA5" s="650"/>
      <c r="AB5" s="650"/>
      <c r="AC5" s="650"/>
      <c r="AD5" s="650"/>
      <c r="AE5" s="650"/>
    </row>
    <row r="6" spans="1:31" ht="12.75" customHeight="1">
      <c r="A6" s="463"/>
      <c r="B6" s="465"/>
      <c r="C6" s="325"/>
      <c r="D6" s="468">
        <v>2008</v>
      </c>
      <c r="E6" s="468">
        <v>2009</v>
      </c>
      <c r="F6" s="468">
        <v>2010</v>
      </c>
      <c r="G6" s="468">
        <v>2011</v>
      </c>
      <c r="H6" s="468">
        <v>2012</v>
      </c>
      <c r="I6" s="468">
        <v>2013</v>
      </c>
      <c r="J6" s="468">
        <v>2014</v>
      </c>
      <c r="K6" s="468" t="s">
        <v>75</v>
      </c>
      <c r="L6" s="468" t="s">
        <v>88</v>
      </c>
      <c r="M6" s="468" t="s">
        <v>89</v>
      </c>
      <c r="N6" s="468" t="s">
        <v>90</v>
      </c>
      <c r="O6" s="468" t="s">
        <v>104</v>
      </c>
      <c r="P6" s="468" t="s">
        <v>105</v>
      </c>
      <c r="Q6" s="469" t="s">
        <v>106</v>
      </c>
      <c r="R6" s="468">
        <v>2008</v>
      </c>
      <c r="S6" s="468">
        <v>2009</v>
      </c>
      <c r="T6" s="468">
        <v>2010</v>
      </c>
      <c r="U6" s="468">
        <v>2011</v>
      </c>
      <c r="V6" s="468">
        <v>2012</v>
      </c>
      <c r="W6" s="468">
        <v>2013</v>
      </c>
      <c r="X6" s="468">
        <v>2014</v>
      </c>
      <c r="Y6" s="468" t="s">
        <v>75</v>
      </c>
      <c r="Z6" s="468" t="s">
        <v>88</v>
      </c>
      <c r="AA6" s="468" t="s">
        <v>89</v>
      </c>
      <c r="AB6" s="468" t="s">
        <v>90</v>
      </c>
      <c r="AC6" s="468" t="s">
        <v>104</v>
      </c>
      <c r="AD6" s="468" t="s">
        <v>105</v>
      </c>
      <c r="AE6" s="468" t="s">
        <v>106</v>
      </c>
    </row>
    <row r="7" spans="1:31" s="463" customFormat="1" ht="12.75" customHeight="1">
      <c r="B7" s="326" t="s">
        <v>11</v>
      </c>
      <c r="C7" s="327"/>
      <c r="D7" s="470">
        <v>631</v>
      </c>
      <c r="E7" s="470">
        <v>650</v>
      </c>
      <c r="F7" s="470">
        <v>604</v>
      </c>
      <c r="G7" s="470">
        <v>534</v>
      </c>
      <c r="H7" s="470">
        <v>507</v>
      </c>
      <c r="I7" s="470">
        <v>603</v>
      </c>
      <c r="J7" s="470">
        <v>595</v>
      </c>
      <c r="K7" s="470">
        <v>558</v>
      </c>
      <c r="L7" s="470">
        <v>488</v>
      </c>
      <c r="M7" s="470">
        <v>501</v>
      </c>
      <c r="N7" s="470">
        <v>541</v>
      </c>
      <c r="O7" s="470">
        <v>468</v>
      </c>
      <c r="P7" s="470">
        <v>360</v>
      </c>
      <c r="Q7" s="471">
        <v>428</v>
      </c>
      <c r="R7" s="470">
        <v>388</v>
      </c>
      <c r="S7" s="470">
        <v>438</v>
      </c>
      <c r="T7" s="470">
        <v>384</v>
      </c>
      <c r="U7" s="470">
        <v>320</v>
      </c>
      <c r="V7" s="470">
        <v>314</v>
      </c>
      <c r="W7" s="470">
        <v>381</v>
      </c>
      <c r="X7" s="470">
        <v>335</v>
      </c>
      <c r="Y7" s="470">
        <v>332</v>
      </c>
      <c r="Z7" s="472">
        <v>304</v>
      </c>
      <c r="AA7" s="472">
        <v>291</v>
      </c>
      <c r="AB7" s="472">
        <v>353</v>
      </c>
      <c r="AC7" s="470">
        <v>280</v>
      </c>
      <c r="AD7" s="470">
        <v>219</v>
      </c>
      <c r="AE7" s="470">
        <v>243</v>
      </c>
    </row>
    <row r="8" spans="1:31" s="463" customFormat="1" ht="12.75" customHeight="1">
      <c r="B8" s="440" t="s">
        <v>17</v>
      </c>
      <c r="D8" s="473">
        <v>44.246267290929374</v>
      </c>
      <c r="E8" s="473">
        <v>44.935431241877055</v>
      </c>
      <c r="F8" s="473">
        <v>41.313862921423635</v>
      </c>
      <c r="G8" s="473">
        <v>36.324825569412049</v>
      </c>
      <c r="H8" s="473">
        <v>34.385726464597958</v>
      </c>
      <c r="I8" s="473">
        <v>40.963310324588377</v>
      </c>
      <c r="J8" s="473">
        <v>40.563996351285574</v>
      </c>
      <c r="K8" s="473">
        <v>38.029343932479513</v>
      </c>
      <c r="L8" s="473">
        <v>33.314059420540168</v>
      </c>
      <c r="M8" s="473">
        <v>34.075304382247381</v>
      </c>
      <c r="N8" s="473">
        <v>36.590916930502274</v>
      </c>
      <c r="O8" s="473">
        <v>31.327440026025876</v>
      </c>
      <c r="P8" s="473">
        <v>23.821324187709386</v>
      </c>
      <c r="Q8" s="474">
        <v>28.185969445882279</v>
      </c>
      <c r="R8" s="473">
        <v>28.17292074042502</v>
      </c>
      <c r="S8" s="473">
        <v>31.397399320439849</v>
      </c>
      <c r="T8" s="473">
        <v>27.269299242921878</v>
      </c>
      <c r="U8" s="473">
        <v>22.644030184492237</v>
      </c>
      <c r="V8" s="473">
        <v>22.187347417823787</v>
      </c>
      <c r="W8" s="473">
        <v>27.004996987631568</v>
      </c>
      <c r="X8" s="473">
        <v>23.871773658531023</v>
      </c>
      <c r="Y8" s="473">
        <v>23.68552471998288</v>
      </c>
      <c r="Z8" s="473">
        <v>21.745568267493379</v>
      </c>
      <c r="AA8" s="473">
        <v>20.760045971730666</v>
      </c>
      <c r="AB8" s="473">
        <v>25.052820287532565</v>
      </c>
      <c r="AC8" s="473">
        <v>19.675854353704402</v>
      </c>
      <c r="AD8" s="473">
        <v>15.19271859477759</v>
      </c>
      <c r="AE8" s="473">
        <v>16.798682651454296</v>
      </c>
    </row>
    <row r="9" spans="1:31" s="463" customFormat="1" ht="12.75" customHeight="1">
      <c r="B9" s="440" t="s">
        <v>67</v>
      </c>
      <c r="D9" s="475">
        <v>1.0079239302694147</v>
      </c>
      <c r="E9" s="475">
        <v>1.0123076923076926</v>
      </c>
      <c r="F9" s="475">
        <v>1.0215231788079475</v>
      </c>
      <c r="G9" s="475">
        <v>1.0187265917603019</v>
      </c>
      <c r="H9" s="475">
        <v>1.0216962524654833</v>
      </c>
      <c r="I9" s="475">
        <v>1.0182421227197347</v>
      </c>
      <c r="J9" s="475">
        <v>1.038655462184874</v>
      </c>
      <c r="K9" s="475">
        <v>1.0439770554493308</v>
      </c>
      <c r="L9" s="475">
        <v>1.0341880341880336</v>
      </c>
      <c r="M9" s="475">
        <v>1.0606060606060601</v>
      </c>
      <c r="N9" s="475">
        <v>1.0480000000000005</v>
      </c>
      <c r="O9" s="475">
        <v>1.0576923076923077</v>
      </c>
      <c r="P9" s="475">
        <v>1.0527777777777778</v>
      </c>
      <c r="Q9" s="476">
        <v>1.0700934579439252</v>
      </c>
      <c r="R9" s="475">
        <v>1.007731958762887</v>
      </c>
      <c r="S9" s="475">
        <v>1.013698630136987</v>
      </c>
      <c r="T9" s="475">
        <v>1.0286458333333337</v>
      </c>
      <c r="U9" s="475">
        <v>1.01875</v>
      </c>
      <c r="V9" s="475">
        <v>1.0254777070063694</v>
      </c>
      <c r="W9" s="475">
        <v>1.0209973753280841</v>
      </c>
      <c r="X9" s="475">
        <v>1.0597014925373134</v>
      </c>
      <c r="Y9" s="475">
        <v>1.056</v>
      </c>
      <c r="Z9" s="475">
        <v>1.0331125827814582</v>
      </c>
      <c r="AA9" s="475">
        <v>1.0774647887323945</v>
      </c>
      <c r="AB9" s="475">
        <v>1.053254437869823</v>
      </c>
      <c r="AC9" s="475">
        <v>1.0714285714285714</v>
      </c>
      <c r="AD9" s="475">
        <v>1.0776255707762556</v>
      </c>
      <c r="AE9" s="475">
        <v>1.0905349794238683</v>
      </c>
    </row>
    <row r="10" spans="1:31" s="463" customFormat="1">
      <c r="B10" s="440" t="s">
        <v>2</v>
      </c>
      <c r="D10" s="473">
        <v>51.030110935023771</v>
      </c>
      <c r="E10" s="473">
        <v>46.46153846153846</v>
      </c>
      <c r="F10" s="473">
        <v>49.006622516556291</v>
      </c>
      <c r="G10" s="473">
        <v>46.816479400749067</v>
      </c>
      <c r="H10" s="473">
        <v>50.69033530571992</v>
      </c>
      <c r="I10" s="473">
        <v>50.082918739635154</v>
      </c>
      <c r="J10" s="473">
        <v>53.109243697478995</v>
      </c>
      <c r="K10" s="473">
        <v>54.3</v>
      </c>
      <c r="L10" s="473">
        <v>51.282051282051285</v>
      </c>
      <c r="M10" s="473">
        <v>54.978354978354979</v>
      </c>
      <c r="N10" s="473">
        <v>50.8</v>
      </c>
      <c r="O10" s="473">
        <v>51.068376068376068</v>
      </c>
      <c r="P10" s="473">
        <v>49.722222222222221</v>
      </c>
      <c r="Q10" s="474">
        <v>52.570093457943926</v>
      </c>
      <c r="R10" s="473">
        <v>57.216494845360828</v>
      </c>
      <c r="S10" s="473">
        <v>50.684931506849317</v>
      </c>
      <c r="T10" s="473">
        <v>56.510416666666664</v>
      </c>
      <c r="U10" s="473">
        <v>54.0625</v>
      </c>
      <c r="V10" s="473">
        <v>55.732484076433124</v>
      </c>
      <c r="W10" s="473">
        <v>54.593175853018373</v>
      </c>
      <c r="X10" s="473">
        <v>62.985074626865675</v>
      </c>
      <c r="Y10" s="473">
        <v>61.488700000000001</v>
      </c>
      <c r="Z10" s="473">
        <v>53.642384105960268</v>
      </c>
      <c r="AA10" s="473">
        <v>65.492957746478879</v>
      </c>
      <c r="AB10" s="473">
        <v>50.295857988165679</v>
      </c>
      <c r="AC10" s="473">
        <v>55.714285714285715</v>
      </c>
      <c r="AD10" s="473">
        <v>54.794520547945204</v>
      </c>
      <c r="AE10" s="473">
        <v>62.139917695473244</v>
      </c>
    </row>
    <row r="11" spans="1:31" s="463" customFormat="1" ht="12.75" customHeight="1">
      <c r="B11" s="440" t="s">
        <v>5</v>
      </c>
      <c r="D11" s="473">
        <v>61.489698890649763</v>
      </c>
      <c r="E11" s="473">
        <v>67.384615384615387</v>
      </c>
      <c r="F11" s="473">
        <v>63.576158940397349</v>
      </c>
      <c r="G11" s="473">
        <v>59.925093632958799</v>
      </c>
      <c r="H11" s="473">
        <v>61.932938856015781</v>
      </c>
      <c r="I11" s="473">
        <v>63.184079601990049</v>
      </c>
      <c r="J11" s="473">
        <v>56.30252100840336</v>
      </c>
      <c r="K11" s="473">
        <v>59.08</v>
      </c>
      <c r="L11" s="473">
        <v>64.529914529914535</v>
      </c>
      <c r="M11" s="473">
        <v>61.471861471861473</v>
      </c>
      <c r="N11" s="473">
        <v>67.599999999999994</v>
      </c>
      <c r="O11" s="466">
        <v>59.82905982905983</v>
      </c>
      <c r="P11" s="466">
        <v>60.833333333333329</v>
      </c>
      <c r="Q11" s="467">
        <v>56.77570093457944</v>
      </c>
      <c r="R11" s="466" t="s">
        <v>25</v>
      </c>
      <c r="S11" s="466" t="s">
        <v>25</v>
      </c>
      <c r="T11" s="466" t="s">
        <v>25</v>
      </c>
      <c r="U11" s="466" t="s">
        <v>25</v>
      </c>
      <c r="V11" s="466" t="s">
        <v>25</v>
      </c>
      <c r="W11" s="466" t="s">
        <v>25</v>
      </c>
      <c r="X11" s="466" t="s">
        <v>25</v>
      </c>
      <c r="Y11" s="466" t="s">
        <v>25</v>
      </c>
      <c r="Z11" s="466" t="s">
        <v>25</v>
      </c>
      <c r="AA11" s="466" t="s">
        <v>25</v>
      </c>
      <c r="AB11" s="466" t="s">
        <v>25</v>
      </c>
      <c r="AC11" s="466" t="s">
        <v>25</v>
      </c>
      <c r="AD11" s="466" t="s">
        <v>25</v>
      </c>
      <c r="AE11" s="466" t="s">
        <v>25</v>
      </c>
    </row>
    <row r="12" spans="1:31" ht="12.75" customHeight="1">
      <c r="A12" s="463"/>
      <c r="B12" s="328" t="s">
        <v>10</v>
      </c>
      <c r="C12" s="465"/>
      <c r="D12" s="477">
        <v>73.155309033280545</v>
      </c>
      <c r="E12" s="477">
        <v>72.732307692307685</v>
      </c>
      <c r="F12" s="477">
        <v>73.690397350993379</v>
      </c>
      <c r="G12" s="477">
        <v>73.814606741572959</v>
      </c>
      <c r="H12" s="477">
        <v>73.526627218934848</v>
      </c>
      <c r="I12" s="477">
        <v>73.320066334991751</v>
      </c>
      <c r="J12" s="477">
        <v>74.097478991596631</v>
      </c>
      <c r="K12" s="477">
        <v>74.8</v>
      </c>
      <c r="L12" s="477">
        <v>72.893162393162399</v>
      </c>
      <c r="M12" s="477">
        <v>72.870129870129858</v>
      </c>
      <c r="N12" s="477">
        <v>72.280000000000044</v>
      </c>
      <c r="O12" s="477">
        <v>74.239316239316196</v>
      </c>
      <c r="P12" s="477">
        <v>73.838888888888889</v>
      </c>
      <c r="Q12" s="478">
        <v>74.29672897196258</v>
      </c>
      <c r="R12" s="477">
        <v>65.876288659793829</v>
      </c>
      <c r="S12" s="477">
        <v>66.993150684931521</v>
      </c>
      <c r="T12" s="477">
        <v>67.375</v>
      </c>
      <c r="U12" s="477">
        <v>66.693749999999994</v>
      </c>
      <c r="V12" s="477">
        <v>66.748407643312106</v>
      </c>
      <c r="W12" s="477">
        <v>66.637795275590534</v>
      </c>
      <c r="X12" s="477">
        <v>65.591044776119418</v>
      </c>
      <c r="Y12" s="477">
        <v>67.63</v>
      </c>
      <c r="Z12" s="477">
        <v>66.304635761589466</v>
      </c>
      <c r="AA12" s="477">
        <v>65.218309859154914</v>
      </c>
      <c r="AB12" s="477">
        <v>66.118343195266291</v>
      </c>
      <c r="AC12" s="477">
        <v>67</v>
      </c>
      <c r="AD12" s="477">
        <v>66</v>
      </c>
      <c r="AE12" s="477">
        <v>66</v>
      </c>
    </row>
    <row r="13" spans="1:31" s="463" customFormat="1">
      <c r="B13" s="440" t="s">
        <v>6</v>
      </c>
      <c r="D13" s="473">
        <v>97.147385103011089</v>
      </c>
      <c r="E13" s="473">
        <v>97.230769230769226</v>
      </c>
      <c r="F13" s="473">
        <v>97.682119205298008</v>
      </c>
      <c r="G13" s="473">
        <v>97.378277153558059</v>
      </c>
      <c r="H13" s="473">
        <v>98.027613412228803</v>
      </c>
      <c r="I13" s="473">
        <v>97.678275290215595</v>
      </c>
      <c r="J13" s="473">
        <v>97.142857142857139</v>
      </c>
      <c r="K13" s="473">
        <v>97.322999999999993</v>
      </c>
      <c r="L13" s="473">
        <v>94.871794871794876</v>
      </c>
      <c r="M13" s="473">
        <v>97.835497835497833</v>
      </c>
      <c r="N13" s="473">
        <v>96.8</v>
      </c>
      <c r="O13" s="473">
        <v>97.863247863247864</v>
      </c>
      <c r="P13" s="473">
        <v>96.944444444444443</v>
      </c>
      <c r="Q13" s="474">
        <v>98.36448598130842</v>
      </c>
      <c r="R13" s="473">
        <v>98.453608247422679</v>
      </c>
      <c r="S13" s="473">
        <v>97.48858447488584</v>
      </c>
      <c r="T13" s="473">
        <v>97.135416666666671</v>
      </c>
      <c r="U13" s="473">
        <v>96.875</v>
      </c>
      <c r="V13" s="473">
        <v>98.726114649681534</v>
      </c>
      <c r="W13" s="473">
        <v>97.375328083989501</v>
      </c>
      <c r="X13" s="473">
        <v>95.820895522388057</v>
      </c>
      <c r="Y13" s="473">
        <v>96.76</v>
      </c>
      <c r="Z13" s="473">
        <v>94.701986754966882</v>
      </c>
      <c r="AA13" s="473">
        <v>97.183098591549296</v>
      </c>
      <c r="AB13" s="473">
        <v>96.449704142011839</v>
      </c>
      <c r="AC13" s="473">
        <v>96.785714285714292</v>
      </c>
      <c r="AD13" s="473">
        <v>96.347031963470315</v>
      </c>
      <c r="AE13" s="473">
        <v>97.942386831275712</v>
      </c>
    </row>
    <row r="14" spans="1:31" s="463" customFormat="1">
      <c r="B14" s="440" t="s">
        <v>1</v>
      </c>
      <c r="D14" s="473">
        <v>6.9461172741679906</v>
      </c>
      <c r="E14" s="473">
        <v>6.4553846153846175</v>
      </c>
      <c r="F14" s="473">
        <v>6.7003311258278142</v>
      </c>
      <c r="G14" s="473">
        <v>5.9794007490636716</v>
      </c>
      <c r="H14" s="473">
        <v>6.0236686390532492</v>
      </c>
      <c r="I14" s="473">
        <v>5.8109452736318374</v>
      </c>
      <c r="J14" s="473">
        <v>5.7176470588235286</v>
      </c>
      <c r="K14" s="473">
        <v>6.05</v>
      </c>
      <c r="L14" s="473">
        <v>5.5384615384615392</v>
      </c>
      <c r="M14" s="473">
        <v>5.4502164502164474</v>
      </c>
      <c r="N14" s="473">
        <v>5.8439999999999976</v>
      </c>
      <c r="O14" s="473">
        <v>5.1858974358974352</v>
      </c>
      <c r="P14" s="473">
        <v>5.30833333333333</v>
      </c>
      <c r="Q14" s="474">
        <v>5.1168224299065361</v>
      </c>
      <c r="R14" s="473">
        <v>7.3634020618556679</v>
      </c>
      <c r="S14" s="473">
        <v>6.4109589041095862</v>
      </c>
      <c r="T14" s="473">
        <v>7.03125</v>
      </c>
      <c r="U14" s="473">
        <v>5.8406250000000002</v>
      </c>
      <c r="V14" s="473">
        <v>6.0095541401273893</v>
      </c>
      <c r="W14" s="473">
        <v>5.8950131233595799</v>
      </c>
      <c r="X14" s="473">
        <v>6.1253731343283588</v>
      </c>
      <c r="Y14" s="473">
        <v>6.26</v>
      </c>
      <c r="Z14" s="473">
        <v>5.403973509933774</v>
      </c>
      <c r="AA14" s="473">
        <v>5.6056338028169002</v>
      </c>
      <c r="AB14" s="473">
        <v>5.9349112426035493</v>
      </c>
      <c r="AC14" s="473">
        <v>5.1821428571428561</v>
      </c>
      <c r="AD14" s="473">
        <v>5.1780821917808213</v>
      </c>
      <c r="AE14" s="473">
        <v>5.5349794238683145</v>
      </c>
    </row>
    <row r="15" spans="1:31" s="463" customFormat="1">
      <c r="B15" s="440" t="s">
        <v>73</v>
      </c>
      <c r="D15" s="473">
        <v>2.0602218700475436</v>
      </c>
      <c r="E15" s="473">
        <v>0.76923076923076927</v>
      </c>
      <c r="F15" s="473">
        <v>1.3245033112582782</v>
      </c>
      <c r="G15" s="473">
        <v>0.5617977528089888</v>
      </c>
      <c r="H15" s="473">
        <v>0.98619329388560162</v>
      </c>
      <c r="I15" s="473">
        <v>0.33167495854063017</v>
      </c>
      <c r="J15" s="473">
        <v>0.84033613445378152</v>
      </c>
      <c r="K15" s="473">
        <v>0.76480000000000004</v>
      </c>
      <c r="L15" s="473">
        <v>0</v>
      </c>
      <c r="M15" s="473">
        <v>2.1645021645021645</v>
      </c>
      <c r="N15" s="473">
        <v>0.8</v>
      </c>
      <c r="O15" s="473">
        <v>1.2820512820512819</v>
      </c>
      <c r="P15" s="473">
        <v>1.6666666666666667</v>
      </c>
      <c r="Q15" s="474">
        <v>1.4018691588785046</v>
      </c>
      <c r="R15" s="473">
        <v>0.77319587628865982</v>
      </c>
      <c r="S15" s="473">
        <v>0.22831050228310501</v>
      </c>
      <c r="T15" s="473">
        <v>0.52083333333333337</v>
      </c>
      <c r="U15" s="473">
        <v>0.3125</v>
      </c>
      <c r="V15" s="473">
        <v>0.63694267515923564</v>
      </c>
      <c r="W15" s="473">
        <v>0.26246719160104987</v>
      </c>
      <c r="X15" s="473">
        <v>0</v>
      </c>
      <c r="Y15" s="473">
        <v>0.32300000000000001</v>
      </c>
      <c r="Z15" s="473">
        <v>0</v>
      </c>
      <c r="AA15" s="473">
        <v>1.408450704225352</v>
      </c>
      <c r="AB15" s="473">
        <v>0</v>
      </c>
      <c r="AC15" s="473">
        <v>0.35714285714285715</v>
      </c>
      <c r="AD15" s="473">
        <v>0.45662100456621002</v>
      </c>
      <c r="AE15" s="473">
        <v>0</v>
      </c>
    </row>
    <row r="16" spans="1:31" ht="12.75" customHeight="1">
      <c r="A16" s="463"/>
      <c r="B16" s="328" t="s">
        <v>74</v>
      </c>
      <c r="C16" s="465"/>
      <c r="D16" s="477">
        <v>1.4263074484944533</v>
      </c>
      <c r="E16" s="477">
        <v>0.76923076923076927</v>
      </c>
      <c r="F16" s="477">
        <v>0.99337748344370858</v>
      </c>
      <c r="G16" s="477">
        <v>0.5617977528089888</v>
      </c>
      <c r="H16" s="477">
        <v>0.39447731755424065</v>
      </c>
      <c r="I16" s="477">
        <v>0.33167495854063017</v>
      </c>
      <c r="J16" s="477">
        <v>0.84033613445378152</v>
      </c>
      <c r="K16" s="477">
        <v>0.76480000000000004</v>
      </c>
      <c r="L16" s="477">
        <v>0</v>
      </c>
      <c r="M16" s="477">
        <v>2.1645021645021645</v>
      </c>
      <c r="N16" s="477">
        <v>0.8</v>
      </c>
      <c r="O16" s="477">
        <v>1.2820512820512819</v>
      </c>
      <c r="P16" s="477">
        <v>1.1111111111111112</v>
      </c>
      <c r="Q16" s="478">
        <v>1.4018691588785046</v>
      </c>
      <c r="R16" s="477">
        <v>0.77319587628865982</v>
      </c>
      <c r="S16" s="477">
        <v>0.22831050228310501</v>
      </c>
      <c r="T16" s="477">
        <v>0.26041666666666669</v>
      </c>
      <c r="U16" s="477">
        <v>0.3125</v>
      </c>
      <c r="V16" s="477">
        <v>0.31847133757961782</v>
      </c>
      <c r="W16" s="477">
        <v>0.26246719160104987</v>
      </c>
      <c r="X16" s="477">
        <v>0</v>
      </c>
      <c r="Y16" s="477">
        <v>0.32300000000000001</v>
      </c>
      <c r="Z16" s="477">
        <v>0</v>
      </c>
      <c r="AA16" s="477">
        <v>1.408450704225352</v>
      </c>
      <c r="AB16" s="477">
        <v>0</v>
      </c>
      <c r="AC16" s="477">
        <v>0.35714285714285715</v>
      </c>
      <c r="AD16" s="477">
        <v>0</v>
      </c>
      <c r="AE16" s="477">
        <v>0</v>
      </c>
    </row>
    <row r="17" spans="1:31" s="463" customFormat="1">
      <c r="B17" s="440" t="s">
        <v>24</v>
      </c>
      <c r="D17" s="473">
        <v>88.431061806656103</v>
      </c>
      <c r="E17" s="473">
        <v>90.615384615384613</v>
      </c>
      <c r="F17" s="473">
        <v>90.231788079470192</v>
      </c>
      <c r="G17" s="473">
        <v>91.947565543071164</v>
      </c>
      <c r="H17" s="473">
        <v>93.491124260355036</v>
      </c>
      <c r="I17" s="473">
        <v>91.708126036484245</v>
      </c>
      <c r="J17" s="473">
        <v>90.756302521008408</v>
      </c>
      <c r="K17" s="473">
        <v>90.248000000000005</v>
      </c>
      <c r="L17" s="473">
        <v>39.743589743589745</v>
      </c>
      <c r="M17" s="473">
        <v>47.186147186147188</v>
      </c>
      <c r="N17" s="473">
        <v>47.2</v>
      </c>
      <c r="O17" s="473">
        <v>53.961456102783721</v>
      </c>
      <c r="P17" s="473">
        <v>56.285714285714285</v>
      </c>
      <c r="Q17" s="474">
        <v>58.177570093457945</v>
      </c>
      <c r="R17" s="473">
        <v>89.432989690721655</v>
      </c>
      <c r="S17" s="473">
        <v>89.497716894977174</v>
      </c>
      <c r="T17" s="473">
        <v>91.145833333333329</v>
      </c>
      <c r="U17" s="473">
        <v>92.8125</v>
      </c>
      <c r="V17" s="473">
        <v>94.267515923566876</v>
      </c>
      <c r="W17" s="473">
        <v>90.551181102362207</v>
      </c>
      <c r="X17" s="473">
        <v>89.552238805970148</v>
      </c>
      <c r="Y17" s="473">
        <v>88.349000000000004</v>
      </c>
      <c r="Z17" s="473">
        <v>43.046357615894038</v>
      </c>
      <c r="AA17" s="473">
        <v>47.887323943661968</v>
      </c>
      <c r="AB17" s="473">
        <v>43.786982248520708</v>
      </c>
      <c r="AC17" s="473">
        <v>53.046594982078851</v>
      </c>
      <c r="AD17" s="473">
        <v>54.418604651162795</v>
      </c>
      <c r="AE17" s="473">
        <v>57.201646090534972</v>
      </c>
    </row>
    <row r="18" spans="1:31" s="463" customFormat="1">
      <c r="B18" s="440" t="s">
        <v>7</v>
      </c>
      <c r="D18" s="473">
        <v>31.061806656101425</v>
      </c>
      <c r="E18" s="473">
        <v>32.307692307692307</v>
      </c>
      <c r="F18" s="473">
        <v>35.76158940397351</v>
      </c>
      <c r="G18" s="473">
        <v>33.333333333333336</v>
      </c>
      <c r="H18" s="473">
        <v>31.755424063116372</v>
      </c>
      <c r="I18" s="473">
        <v>34.328358208955223</v>
      </c>
      <c r="J18" s="473">
        <v>34.621848739495796</v>
      </c>
      <c r="K18" s="473">
        <v>37.857999999999997</v>
      </c>
      <c r="L18" s="473">
        <v>19.658119658119659</v>
      </c>
      <c r="M18" s="473">
        <v>25.541125541125542</v>
      </c>
      <c r="N18" s="473">
        <v>21.6</v>
      </c>
      <c r="O18" s="473">
        <v>25.267665952890795</v>
      </c>
      <c r="P18" s="473">
        <v>32.571428571428577</v>
      </c>
      <c r="Q18" s="474">
        <v>31.308411214953267</v>
      </c>
      <c r="R18" s="473">
        <v>42.010309278350519</v>
      </c>
      <c r="S18" s="473">
        <v>39.954337899543376</v>
      </c>
      <c r="T18" s="473">
        <v>45.833333333333336</v>
      </c>
      <c r="U18" s="473">
        <v>45</v>
      </c>
      <c r="V18" s="473">
        <v>42.038216560509554</v>
      </c>
      <c r="W18" s="473">
        <v>40.944881889763778</v>
      </c>
      <c r="X18" s="473">
        <v>46.567164179104481</v>
      </c>
      <c r="Y18" s="473">
        <v>50.161000000000001</v>
      </c>
      <c r="Z18" s="473">
        <v>25.165562913907284</v>
      </c>
      <c r="AA18" s="473">
        <v>33.802816901408448</v>
      </c>
      <c r="AB18" s="473">
        <v>28.402366863905325</v>
      </c>
      <c r="AC18" s="473">
        <v>33.333333333333329</v>
      </c>
      <c r="AD18" s="473">
        <v>35.813953488372093</v>
      </c>
      <c r="AE18" s="473">
        <v>41.563786008230451</v>
      </c>
    </row>
    <row r="19" spans="1:31" s="463" customFormat="1">
      <c r="B19" s="440" t="s">
        <v>8</v>
      </c>
      <c r="D19" s="473">
        <v>10.301109350237718</v>
      </c>
      <c r="E19" s="473">
        <v>14.307692307692308</v>
      </c>
      <c r="F19" s="473">
        <v>18.70860927152318</v>
      </c>
      <c r="G19" s="473">
        <v>19.101123595505619</v>
      </c>
      <c r="H19" s="473">
        <v>12.22879684418146</v>
      </c>
      <c r="I19" s="473">
        <v>9.618573797678275</v>
      </c>
      <c r="J19" s="473">
        <v>9.9159663865546221</v>
      </c>
      <c r="K19" s="473">
        <v>10.516</v>
      </c>
      <c r="L19" s="473">
        <v>2.1367521367521367</v>
      </c>
      <c r="M19" s="473">
        <v>3.0303030303030303</v>
      </c>
      <c r="N19" s="473">
        <v>1.6</v>
      </c>
      <c r="O19" s="473">
        <v>3.6402569593147751</v>
      </c>
      <c r="P19" s="473">
        <v>4.8571428571428568</v>
      </c>
      <c r="Q19" s="474">
        <v>2.570093457943925</v>
      </c>
      <c r="R19" s="473">
        <v>14.43298969072165</v>
      </c>
      <c r="S19" s="473">
        <v>17.123287671232877</v>
      </c>
      <c r="T19" s="473">
        <v>25</v>
      </c>
      <c r="U19" s="473">
        <v>24.375</v>
      </c>
      <c r="V19" s="473">
        <v>15.605095541401274</v>
      </c>
      <c r="W19" s="473">
        <v>12.598425196850394</v>
      </c>
      <c r="X19" s="473">
        <v>13.73134328358209</v>
      </c>
      <c r="Y19" s="473">
        <v>14.239000000000001</v>
      </c>
      <c r="Z19" s="473">
        <v>3.3112582781456954</v>
      </c>
      <c r="AA19" s="473">
        <v>4.225352112676056</v>
      </c>
      <c r="AB19" s="473">
        <v>2.3668639053254439</v>
      </c>
      <c r="AC19" s="473">
        <v>4.6594982078853047</v>
      </c>
      <c r="AD19" s="473">
        <v>4.6511627906976747</v>
      </c>
      <c r="AE19" s="473">
        <v>3.2921810699588478</v>
      </c>
    </row>
    <row r="20" spans="1:31" ht="12.75" customHeight="1">
      <c r="A20" s="463"/>
      <c r="B20" s="329" t="s">
        <v>160</v>
      </c>
      <c r="C20" s="465"/>
      <c r="D20" s="477">
        <v>30.903328050713153</v>
      </c>
      <c r="E20" s="477">
        <v>42.769230769230766</v>
      </c>
      <c r="F20" s="477">
        <v>43.543046357615893</v>
      </c>
      <c r="G20" s="477">
        <v>52.99625468164794</v>
      </c>
      <c r="H20" s="477">
        <v>54.635108481262328</v>
      </c>
      <c r="I20" s="477">
        <v>55.887230514096188</v>
      </c>
      <c r="J20" s="477">
        <v>59.159663865546221</v>
      </c>
      <c r="K20" s="477">
        <v>61.567</v>
      </c>
      <c r="L20" s="477">
        <v>15.602836879432624</v>
      </c>
      <c r="M20" s="477">
        <v>17.256637168141591</v>
      </c>
      <c r="N20" s="477">
        <v>14.723926380368098</v>
      </c>
      <c r="O20" s="477">
        <v>24.839400428265524</v>
      </c>
      <c r="P20" s="477">
        <v>30.857142857142854</v>
      </c>
      <c r="Q20" s="478">
        <v>29.906542056074763</v>
      </c>
      <c r="R20" s="477">
        <v>35.824742268041234</v>
      </c>
      <c r="S20" s="477">
        <v>47.945205479452056</v>
      </c>
      <c r="T20" s="477">
        <v>48.697916666666664</v>
      </c>
      <c r="U20" s="477">
        <v>59.375</v>
      </c>
      <c r="V20" s="477">
        <v>61.464968152866241</v>
      </c>
      <c r="W20" s="477">
        <v>59.84251968503937</v>
      </c>
      <c r="X20" s="477">
        <v>65.671641791044777</v>
      </c>
      <c r="Y20" s="477">
        <v>68.284000000000006</v>
      </c>
      <c r="Z20" s="477">
        <v>15.96958174904943</v>
      </c>
      <c r="AA20" s="477">
        <v>19.607843137254903</v>
      </c>
      <c r="AB20" s="477">
        <v>14.603174603174605</v>
      </c>
      <c r="AC20" s="477">
        <v>27.24014336917563</v>
      </c>
      <c r="AD20" s="477">
        <v>30.697674418604652</v>
      </c>
      <c r="AE20" s="477">
        <v>31.68724279835391</v>
      </c>
    </row>
    <row r="21" spans="1:31" s="463" customFormat="1">
      <c r="B21" s="440" t="s">
        <v>68</v>
      </c>
      <c r="D21" s="473">
        <v>0</v>
      </c>
      <c r="E21" s="473">
        <v>0</v>
      </c>
      <c r="F21" s="473">
        <v>0</v>
      </c>
      <c r="G21" s="473">
        <v>0</v>
      </c>
      <c r="H21" s="473">
        <v>0</v>
      </c>
      <c r="I21" s="473">
        <v>0</v>
      </c>
      <c r="J21" s="473">
        <v>0.50420168067226889</v>
      </c>
      <c r="K21" s="473">
        <v>0.57299999999999995</v>
      </c>
      <c r="L21" s="473">
        <v>1.2820512820512822</v>
      </c>
      <c r="M21" s="473">
        <v>1.2987012987012987</v>
      </c>
      <c r="N21" s="473">
        <v>0.4</v>
      </c>
      <c r="O21" s="473">
        <v>1.070663811563169</v>
      </c>
      <c r="P21" s="473">
        <v>0.2857142857142857</v>
      </c>
      <c r="Q21" s="474">
        <v>0.23364485981308408</v>
      </c>
      <c r="R21" s="473">
        <v>0</v>
      </c>
      <c r="S21" s="473">
        <v>0</v>
      </c>
      <c r="T21" s="473">
        <v>0</v>
      </c>
      <c r="U21" s="473">
        <v>0</v>
      </c>
      <c r="V21" s="473">
        <v>0</v>
      </c>
      <c r="W21" s="473">
        <v>0</v>
      </c>
      <c r="X21" s="473">
        <v>0.89552238805970152</v>
      </c>
      <c r="Y21" s="473">
        <v>0.97</v>
      </c>
      <c r="Z21" s="473">
        <v>0.66225165562913912</v>
      </c>
      <c r="AA21" s="473">
        <v>2.112676056338028</v>
      </c>
      <c r="AB21" s="473">
        <v>0.59171597633136097</v>
      </c>
      <c r="AC21" s="473">
        <v>0.71684587813620071</v>
      </c>
      <c r="AD21" s="473">
        <v>0</v>
      </c>
      <c r="AE21" s="473">
        <v>0.41152263374485598</v>
      </c>
    </row>
    <row r="22" spans="1:31" s="463" customFormat="1">
      <c r="B22" s="440" t="s">
        <v>29</v>
      </c>
      <c r="D22" s="473">
        <v>0</v>
      </c>
      <c r="E22" s="473">
        <v>0</v>
      </c>
      <c r="F22" s="473">
        <v>0</v>
      </c>
      <c r="G22" s="473">
        <v>0</v>
      </c>
      <c r="H22" s="473">
        <v>0</v>
      </c>
      <c r="I22" s="473">
        <v>0</v>
      </c>
      <c r="J22" s="473">
        <v>0</v>
      </c>
      <c r="K22" s="473">
        <v>0</v>
      </c>
      <c r="L22" s="473">
        <v>0</v>
      </c>
      <c r="M22" s="473">
        <v>0</v>
      </c>
      <c r="N22" s="473">
        <v>0</v>
      </c>
      <c r="O22" s="473">
        <v>0</v>
      </c>
      <c r="P22" s="473">
        <v>0</v>
      </c>
      <c r="Q22" s="474">
        <v>0.23364485981308408</v>
      </c>
      <c r="R22" s="473">
        <v>0</v>
      </c>
      <c r="S22" s="473">
        <v>0</v>
      </c>
      <c r="T22" s="473">
        <v>0</v>
      </c>
      <c r="U22" s="473">
        <v>0</v>
      </c>
      <c r="V22" s="473">
        <v>0</v>
      </c>
      <c r="W22" s="473">
        <v>0</v>
      </c>
      <c r="X22" s="473">
        <v>0</v>
      </c>
      <c r="Y22" s="473">
        <v>0</v>
      </c>
      <c r="Z22" s="473">
        <v>0</v>
      </c>
      <c r="AA22" s="473">
        <v>0</v>
      </c>
      <c r="AB22" s="473">
        <v>0</v>
      </c>
      <c r="AC22" s="473">
        <v>0</v>
      </c>
      <c r="AD22" s="473">
        <v>0</v>
      </c>
      <c r="AE22" s="473">
        <v>0.41152263374485598</v>
      </c>
    </row>
    <row r="23" spans="1:31" ht="12.75" customHeight="1">
      <c r="A23" s="463"/>
      <c r="B23" s="210" t="s">
        <v>100</v>
      </c>
      <c r="C23" s="465"/>
      <c r="D23" s="477">
        <v>0</v>
      </c>
      <c r="E23" s="477">
        <v>0</v>
      </c>
      <c r="F23" s="477">
        <v>0</v>
      </c>
      <c r="G23" s="477">
        <v>0</v>
      </c>
      <c r="H23" s="477">
        <v>0</v>
      </c>
      <c r="I23" s="477">
        <v>0</v>
      </c>
      <c r="J23" s="477">
        <v>0.50420168067226889</v>
      </c>
      <c r="K23" s="477">
        <v>0.5736</v>
      </c>
      <c r="L23" s="477">
        <v>1.2820512820512822</v>
      </c>
      <c r="M23" s="477">
        <v>1.2987012987012987</v>
      </c>
      <c r="N23" s="477">
        <v>0.4</v>
      </c>
      <c r="O23" s="477">
        <v>1.070663811563169</v>
      </c>
      <c r="P23" s="477">
        <v>0.2857142857142857</v>
      </c>
      <c r="Q23" s="478">
        <v>0.46728971962616817</v>
      </c>
      <c r="R23" s="477">
        <v>0</v>
      </c>
      <c r="S23" s="477">
        <v>0</v>
      </c>
      <c r="T23" s="477">
        <v>0</v>
      </c>
      <c r="U23" s="477">
        <v>0</v>
      </c>
      <c r="V23" s="477">
        <v>0</v>
      </c>
      <c r="W23" s="477">
        <v>0</v>
      </c>
      <c r="X23" s="477">
        <v>0.89552238805970152</v>
      </c>
      <c r="Y23" s="477">
        <v>0.97</v>
      </c>
      <c r="Z23" s="477">
        <v>0.66225165562913912</v>
      </c>
      <c r="AA23" s="477">
        <v>2.112676056338028</v>
      </c>
      <c r="AB23" s="477">
        <v>0.59171597633136097</v>
      </c>
      <c r="AC23" s="477">
        <v>0.71684587813620071</v>
      </c>
      <c r="AD23" s="477">
        <v>0</v>
      </c>
      <c r="AE23" s="477">
        <v>0.82304526748971196</v>
      </c>
    </row>
    <row r="24" spans="1:31" s="463" customFormat="1">
      <c r="B24" s="440" t="s">
        <v>31</v>
      </c>
      <c r="D24" s="473">
        <v>0</v>
      </c>
      <c r="E24" s="473">
        <v>0</v>
      </c>
      <c r="F24" s="473">
        <v>0</v>
      </c>
      <c r="G24" s="473">
        <v>0</v>
      </c>
      <c r="H24" s="473">
        <v>0.19723865877712032</v>
      </c>
      <c r="I24" s="473">
        <v>0</v>
      </c>
      <c r="J24" s="473">
        <v>0.50420168067226889</v>
      </c>
      <c r="K24" s="473">
        <v>0.38240000000000002</v>
      </c>
      <c r="L24" s="473">
        <v>0</v>
      </c>
      <c r="M24" s="473">
        <v>0</v>
      </c>
      <c r="N24" s="473">
        <v>0</v>
      </c>
      <c r="O24" s="473">
        <v>0</v>
      </c>
      <c r="P24" s="473">
        <v>0.2857142857142857</v>
      </c>
      <c r="Q24" s="474">
        <v>0</v>
      </c>
      <c r="R24" s="473">
        <v>0</v>
      </c>
      <c r="S24" s="473">
        <v>0</v>
      </c>
      <c r="T24" s="473">
        <v>0</v>
      </c>
      <c r="U24" s="473">
        <v>0</v>
      </c>
      <c r="V24" s="473">
        <v>0.31847133757961782</v>
      </c>
      <c r="W24" s="473">
        <v>0</v>
      </c>
      <c r="X24" s="473">
        <v>0.89552238805970152</v>
      </c>
      <c r="Y24" s="473">
        <v>0.3236</v>
      </c>
      <c r="Z24" s="473">
        <v>0</v>
      </c>
      <c r="AA24" s="473">
        <v>0</v>
      </c>
      <c r="AB24" s="473">
        <v>0</v>
      </c>
      <c r="AC24" s="473">
        <v>0</v>
      </c>
      <c r="AD24" s="473">
        <v>0.46511627906976744</v>
      </c>
      <c r="AE24" s="473">
        <v>0</v>
      </c>
    </row>
    <row r="25" spans="1:31" s="463" customFormat="1" ht="13.5">
      <c r="B25" s="440" t="s">
        <v>91</v>
      </c>
      <c r="D25" s="473" t="s">
        <v>25</v>
      </c>
      <c r="E25" s="473" t="s">
        <v>25</v>
      </c>
      <c r="F25" s="473" t="s">
        <v>25</v>
      </c>
      <c r="G25" s="473" t="s">
        <v>25</v>
      </c>
      <c r="H25" s="473" t="s">
        <v>25</v>
      </c>
      <c r="I25" s="473" t="s">
        <v>25</v>
      </c>
      <c r="J25" s="473" t="s">
        <v>25</v>
      </c>
      <c r="K25" s="473" t="s">
        <v>25</v>
      </c>
      <c r="L25" s="473">
        <v>0</v>
      </c>
      <c r="M25" s="473">
        <v>0</v>
      </c>
      <c r="N25" s="473">
        <v>0</v>
      </c>
      <c r="O25" s="473">
        <v>0</v>
      </c>
      <c r="P25" s="473">
        <v>0</v>
      </c>
      <c r="Q25" s="474">
        <v>0</v>
      </c>
      <c r="R25" s="473" t="s">
        <v>25</v>
      </c>
      <c r="S25" s="473" t="s">
        <v>25</v>
      </c>
      <c r="T25" s="473" t="s">
        <v>25</v>
      </c>
      <c r="U25" s="473" t="s">
        <v>25</v>
      </c>
      <c r="V25" s="473" t="s">
        <v>25</v>
      </c>
      <c r="W25" s="473" t="s">
        <v>25</v>
      </c>
      <c r="X25" s="473" t="s">
        <v>25</v>
      </c>
      <c r="Y25" s="473" t="s">
        <v>25</v>
      </c>
      <c r="Z25" s="473">
        <v>0</v>
      </c>
      <c r="AA25" s="473">
        <v>0</v>
      </c>
      <c r="AB25" s="473">
        <v>0</v>
      </c>
      <c r="AC25" s="473">
        <v>0</v>
      </c>
      <c r="AD25" s="473">
        <v>0</v>
      </c>
      <c r="AE25" s="473">
        <v>0</v>
      </c>
    </row>
    <row r="26" spans="1:31" s="463" customFormat="1">
      <c r="B26" s="440" t="s">
        <v>4</v>
      </c>
      <c r="D26" s="473">
        <v>0.31695721077654515</v>
      </c>
      <c r="E26" s="473">
        <v>0.76923076923076927</v>
      </c>
      <c r="F26" s="473">
        <v>0.33112582781456956</v>
      </c>
      <c r="G26" s="473">
        <v>0.74906367041198507</v>
      </c>
      <c r="H26" s="473">
        <v>1.1834319526627219</v>
      </c>
      <c r="I26" s="473">
        <v>0.33167495854063017</v>
      </c>
      <c r="J26" s="473">
        <v>0.84033613445378152</v>
      </c>
      <c r="K26" s="473">
        <v>1.147</v>
      </c>
      <c r="L26" s="473">
        <v>2.1367521367521367</v>
      </c>
      <c r="M26" s="473">
        <v>0.4329004329004329</v>
      </c>
      <c r="N26" s="473">
        <v>1.2</v>
      </c>
      <c r="O26" s="473">
        <v>1.070663811563169</v>
      </c>
      <c r="P26" s="473">
        <v>2.2857142857142856</v>
      </c>
      <c r="Q26" s="474">
        <v>2.3364485981308412</v>
      </c>
      <c r="R26" s="473">
        <v>0.51546391752577314</v>
      </c>
      <c r="S26" s="473">
        <v>0.68493150684931503</v>
      </c>
      <c r="T26" s="473">
        <v>0.26041666666666669</v>
      </c>
      <c r="U26" s="473">
        <v>0.625</v>
      </c>
      <c r="V26" s="473">
        <v>0.95541401273885351</v>
      </c>
      <c r="W26" s="473">
        <v>0.52493438320209973</v>
      </c>
      <c r="X26" s="473">
        <v>1.1940298507462686</v>
      </c>
      <c r="Y26" s="473">
        <v>1.6180000000000001</v>
      </c>
      <c r="Z26" s="473">
        <v>2.6490066225165565</v>
      </c>
      <c r="AA26" s="473">
        <v>0.70422535211267601</v>
      </c>
      <c r="AB26" s="473">
        <v>1.1834319526627219</v>
      </c>
      <c r="AC26" s="473">
        <v>1.4336917562724014</v>
      </c>
      <c r="AD26" s="473">
        <v>2.7906976744186047</v>
      </c>
      <c r="AE26" s="473">
        <v>2.4691358024691357</v>
      </c>
    </row>
    <row r="27" spans="1:31" ht="12.75" customHeight="1">
      <c r="A27" s="463"/>
      <c r="B27" s="210" t="s">
        <v>32</v>
      </c>
      <c r="C27" s="465"/>
      <c r="D27" s="477">
        <v>0.31695721077654515</v>
      </c>
      <c r="E27" s="477">
        <v>0.76923076923076927</v>
      </c>
      <c r="F27" s="477">
        <v>0.33112582781456956</v>
      </c>
      <c r="G27" s="477">
        <v>0.74906367041198507</v>
      </c>
      <c r="H27" s="477">
        <v>1.1834319526627219</v>
      </c>
      <c r="I27" s="477">
        <v>0.33167495854063017</v>
      </c>
      <c r="J27" s="477">
        <v>1.8487394957983194</v>
      </c>
      <c r="K27" s="477">
        <v>2.1030000000000002</v>
      </c>
      <c r="L27" s="477">
        <v>3.4188034188034186</v>
      </c>
      <c r="M27" s="477">
        <v>1.7316017316017316</v>
      </c>
      <c r="N27" s="477">
        <v>1.6</v>
      </c>
      <c r="O27" s="477">
        <v>2.1413276231263381</v>
      </c>
      <c r="P27" s="477">
        <v>2.5714285714285712</v>
      </c>
      <c r="Q27" s="478">
        <v>2.8037383177570092</v>
      </c>
      <c r="R27" s="477">
        <v>0.51546391752577314</v>
      </c>
      <c r="S27" s="477">
        <v>0.68493150684931503</v>
      </c>
      <c r="T27" s="477">
        <v>0.26041666666666669</v>
      </c>
      <c r="U27" s="477">
        <v>0.625</v>
      </c>
      <c r="V27" s="477">
        <v>0.95541401273885351</v>
      </c>
      <c r="W27" s="477">
        <v>0.52493438320209973</v>
      </c>
      <c r="X27" s="477">
        <v>2.9850746268656718</v>
      </c>
      <c r="Y27" s="477">
        <v>2.9119999999999999</v>
      </c>
      <c r="Z27" s="477">
        <v>3.3112582781456954</v>
      </c>
      <c r="AA27" s="477">
        <v>2.816901408450704</v>
      </c>
      <c r="AB27" s="477">
        <v>1.7751479289940828</v>
      </c>
      <c r="AC27" s="477">
        <v>2.1505376344086025</v>
      </c>
      <c r="AD27" s="477">
        <v>2.7906976744186047</v>
      </c>
      <c r="AE27" s="477">
        <v>3.2921810699588478</v>
      </c>
    </row>
    <row r="28" spans="1:31" s="463" customFormat="1" ht="13.5">
      <c r="B28" s="440" t="s">
        <v>55</v>
      </c>
      <c r="D28" s="473">
        <v>6.3106796116504853</v>
      </c>
      <c r="E28" s="473">
        <v>6.666666666666667</v>
      </c>
      <c r="F28" s="473">
        <v>8.3892617449664435</v>
      </c>
      <c r="G28" s="473">
        <v>9.0395480225988702</v>
      </c>
      <c r="H28" s="473">
        <v>7.1713147410358564</v>
      </c>
      <c r="I28" s="473">
        <v>5.9900166389351082</v>
      </c>
      <c r="J28" s="473">
        <v>7.1185999999999998</v>
      </c>
      <c r="K28" s="473">
        <v>7.1289999999999996</v>
      </c>
      <c r="L28" s="473">
        <v>11.538461538461538</v>
      </c>
      <c r="M28" s="473">
        <v>8.2251082251082259</v>
      </c>
      <c r="N28" s="473">
        <v>7.6</v>
      </c>
      <c r="O28" s="473">
        <v>6.9414316702819958</v>
      </c>
      <c r="P28" s="473">
        <v>6.3583815028901727</v>
      </c>
      <c r="Q28" s="474">
        <v>7.3459715639810419</v>
      </c>
      <c r="R28" s="473">
        <v>5.9740259740259738</v>
      </c>
      <c r="S28" s="473">
        <v>6.1784897025171626</v>
      </c>
      <c r="T28" s="473">
        <v>9.1623036649214651</v>
      </c>
      <c r="U28" s="473">
        <v>5.3291536050156738</v>
      </c>
      <c r="V28" s="473">
        <v>6.7307692307692308</v>
      </c>
      <c r="W28" s="473">
        <v>6.0526315789473681</v>
      </c>
      <c r="X28" s="473">
        <v>6.2686567164179108</v>
      </c>
      <c r="Y28" s="473">
        <v>7.1420000000000003</v>
      </c>
      <c r="Z28" s="473">
        <v>10.596026490066226</v>
      </c>
      <c r="AA28" s="473">
        <v>8.4507042253521121</v>
      </c>
      <c r="AB28" s="473">
        <v>4.7337278106508878</v>
      </c>
      <c r="AC28" s="473">
        <v>7.1942446043165464</v>
      </c>
      <c r="AD28" s="473">
        <v>6.5116279069767442</v>
      </c>
      <c r="AE28" s="473">
        <v>9.0534979423868318</v>
      </c>
    </row>
    <row r="29" spans="1:31" s="463" customFormat="1" ht="13.5">
      <c r="B29" s="328" t="s">
        <v>56</v>
      </c>
      <c r="C29" s="465"/>
      <c r="D29" s="477">
        <v>0.6472491909385113</v>
      </c>
      <c r="E29" s="477">
        <v>0.31007751937984496</v>
      </c>
      <c r="F29" s="477">
        <v>0.67114093959731547</v>
      </c>
      <c r="G29" s="477">
        <v>0.94161958568738224</v>
      </c>
      <c r="H29" s="477">
        <v>0.19920318725099601</v>
      </c>
      <c r="I29" s="477">
        <v>0.16638935108153077</v>
      </c>
      <c r="J29" s="477">
        <v>0.84745762711864403</v>
      </c>
      <c r="K29" s="477">
        <v>0.96330000000000005</v>
      </c>
      <c r="L29" s="477">
        <v>1.2820512820512822</v>
      </c>
      <c r="M29" s="477">
        <v>0.86580086580086579</v>
      </c>
      <c r="N29" s="477">
        <v>0.8</v>
      </c>
      <c r="O29" s="477">
        <v>0.21691973969631237</v>
      </c>
      <c r="P29" s="477">
        <v>0.28901734104046239</v>
      </c>
      <c r="Q29" s="478">
        <v>1.1848341232227488</v>
      </c>
      <c r="R29" s="477">
        <v>1.0389610389610389</v>
      </c>
      <c r="S29" s="477">
        <v>0.45766590389016021</v>
      </c>
      <c r="T29" s="477">
        <v>1.0471204188481675</v>
      </c>
      <c r="U29" s="477">
        <v>1.2539184952978057</v>
      </c>
      <c r="V29" s="477">
        <v>0</v>
      </c>
      <c r="W29" s="477">
        <v>0.26315789473684209</v>
      </c>
      <c r="X29" s="477">
        <v>1.1940298507462686</v>
      </c>
      <c r="Y29" s="477">
        <v>1.2987</v>
      </c>
      <c r="Z29" s="477">
        <v>1.9867549668874172</v>
      </c>
      <c r="AA29" s="477">
        <v>1.408450704225352</v>
      </c>
      <c r="AB29" s="477">
        <v>1.1834319526627219</v>
      </c>
      <c r="AC29" s="477">
        <v>0.35971223021582738</v>
      </c>
      <c r="AD29" s="477">
        <v>0.46511627906976744</v>
      </c>
      <c r="AE29" s="477">
        <v>2.0576131687242798</v>
      </c>
    </row>
    <row r="30" spans="1:31" s="463" customFormat="1" ht="13.5">
      <c r="B30" s="440" t="s">
        <v>57</v>
      </c>
      <c r="D30" s="473">
        <v>22.345483359746435</v>
      </c>
      <c r="E30" s="473">
        <v>22.76923076923077</v>
      </c>
      <c r="F30" s="473">
        <v>22.350993377483444</v>
      </c>
      <c r="G30" s="473">
        <v>24.157303370786519</v>
      </c>
      <c r="H30" s="473">
        <v>25.838264299802763</v>
      </c>
      <c r="I30" s="473">
        <v>29.35323383084577</v>
      </c>
      <c r="J30" s="473">
        <v>33.27731092436975</v>
      </c>
      <c r="K30" s="473">
        <v>33.46</v>
      </c>
      <c r="L30" s="473">
        <v>33.760683760683762</v>
      </c>
      <c r="M30" s="473">
        <v>32.467532467532465</v>
      </c>
      <c r="N30" s="473">
        <v>32.799999999999997</v>
      </c>
      <c r="O30" s="473">
        <v>30.76923076923077</v>
      </c>
      <c r="P30" s="473">
        <v>34.722222222222221</v>
      </c>
      <c r="Q30" s="474">
        <v>36.915887850467286</v>
      </c>
      <c r="R30" s="473">
        <v>27.061855670103093</v>
      </c>
      <c r="S30" s="473">
        <v>23.515981735159816</v>
      </c>
      <c r="T30" s="473">
        <v>24.21875</v>
      </c>
      <c r="U30" s="473">
        <v>29.0625</v>
      </c>
      <c r="V30" s="473">
        <v>29.29936305732484</v>
      </c>
      <c r="W30" s="473">
        <v>33.070866141732282</v>
      </c>
      <c r="X30" s="473">
        <v>42.089552238805972</v>
      </c>
      <c r="Y30" s="473">
        <v>37.863999999999997</v>
      </c>
      <c r="Z30" s="473">
        <v>41.059602649006621</v>
      </c>
      <c r="AA30" s="473">
        <v>39.436619718309856</v>
      </c>
      <c r="AB30" s="473">
        <v>37.278106508875737</v>
      </c>
      <c r="AC30" s="473">
        <v>37.857142857142854</v>
      </c>
      <c r="AD30" s="473">
        <v>39.269406392694059</v>
      </c>
      <c r="AE30" s="473">
        <v>44.032921810699591</v>
      </c>
    </row>
    <row r="31" spans="1:31" ht="13.5">
      <c r="A31" s="463"/>
      <c r="B31" s="328" t="s">
        <v>58</v>
      </c>
      <c r="C31" s="335"/>
      <c r="D31" s="477">
        <v>8.3993660855784462</v>
      </c>
      <c r="E31" s="477">
        <v>7.5384615384615383</v>
      </c>
      <c r="F31" s="477">
        <v>6.9536423841059607</v>
      </c>
      <c r="G31" s="477">
        <v>5.0561797752808992</v>
      </c>
      <c r="H31" s="477">
        <v>4.3392504930966469</v>
      </c>
      <c r="I31" s="477">
        <v>5.3067993366500827</v>
      </c>
      <c r="J31" s="477">
        <v>4.8739495798319323</v>
      </c>
      <c r="K31" s="477">
        <v>2.294</v>
      </c>
      <c r="L31" s="477">
        <v>4.700854700854701</v>
      </c>
      <c r="M31" s="477">
        <v>3.4632034632034632</v>
      </c>
      <c r="N31" s="477">
        <v>1.2</v>
      </c>
      <c r="O31" s="477">
        <v>0.64102564102564097</v>
      </c>
      <c r="P31" s="477">
        <v>0.27777777777777779</v>
      </c>
      <c r="Q31" s="478">
        <v>0.46728971962616817</v>
      </c>
      <c r="R31" s="477">
        <v>4.6391752577319592</v>
      </c>
      <c r="S31" s="477">
        <v>5.2511415525114158</v>
      </c>
      <c r="T31" s="477">
        <v>5.208333333333333</v>
      </c>
      <c r="U31" s="477">
        <v>2.8125</v>
      </c>
      <c r="V31" s="477">
        <v>3.1847133757961785</v>
      </c>
      <c r="W31" s="477">
        <v>4.4619422572178475</v>
      </c>
      <c r="X31" s="477">
        <v>3.283582089552239</v>
      </c>
      <c r="Y31" s="477">
        <v>1.6180000000000001</v>
      </c>
      <c r="Z31" s="477">
        <v>3.3112582781456954</v>
      </c>
      <c r="AA31" s="477">
        <v>2.112676056338028</v>
      </c>
      <c r="AB31" s="477">
        <v>1.1834319526627219</v>
      </c>
      <c r="AC31" s="477">
        <v>0</v>
      </c>
      <c r="AD31" s="477">
        <v>0.45662100456621002</v>
      </c>
      <c r="AE31" s="477">
        <v>0.82304526748971196</v>
      </c>
    </row>
    <row r="32" spans="1:31" ht="18.75" customHeight="1">
      <c r="A32" s="463"/>
      <c r="B32" s="651" t="s">
        <v>159</v>
      </c>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row>
    <row r="33" spans="1:31" ht="18.75" customHeight="1">
      <c r="A33" s="463"/>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row>
    <row r="34" spans="1:31" ht="18.75" customHeight="1">
      <c r="A34" s="463"/>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row>
  </sheetData>
  <mergeCells count="4">
    <mergeCell ref="D5:Q5"/>
    <mergeCell ref="B2:AE3"/>
    <mergeCell ref="R5:AE5"/>
    <mergeCell ref="B32:AE34"/>
  </mergeCells>
  <phoneticPr fontId="2" type="noConversion"/>
  <hyperlinks>
    <hyperlink ref="B4" location="ÍNDICE!A1" display="Índice"/>
  </hyperlinks>
  <pageMargins left="0.19685039370078741" right="0.15748031496062992" top="0.39370078740157483" bottom="0.39370078740157483" header="0" footer="0"/>
  <pageSetup paperSize="9" scale="86" orientation="landscape"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33"/>
  <sheetViews>
    <sheetView showGridLines="0" showRowColHeaders="0" zoomScale="84" zoomScaleNormal="84" workbookViewId="0">
      <selection activeCell="B4" sqref="B4"/>
    </sheetView>
  </sheetViews>
  <sheetFormatPr baseColWidth="10" defaultRowHeight="12.75"/>
  <cols>
    <col min="1" max="1" width="5.7109375" style="251" customWidth="1"/>
    <col min="2" max="2" width="17.7109375" style="251" customWidth="1"/>
    <col min="3" max="3" width="13.42578125" style="251" customWidth="1"/>
    <col min="4" max="7" width="7.28515625" style="251" customWidth="1"/>
    <col min="8" max="15" width="7.28515625" style="488" customWidth="1"/>
    <col min="16" max="17" width="7.28515625" style="251" customWidth="1"/>
    <col min="18" max="31" width="7.28515625" style="125" customWidth="1"/>
    <col min="32" max="34" width="11.42578125" style="124"/>
    <col min="35" max="130" width="11.42578125" style="119"/>
    <col min="131" max="16384" width="11.42578125" style="251"/>
  </cols>
  <sheetData>
    <row r="1" spans="1:34">
      <c r="A1" s="119"/>
      <c r="B1" s="119"/>
      <c r="C1" s="119"/>
      <c r="D1" s="119"/>
      <c r="E1" s="119"/>
      <c r="F1" s="119"/>
      <c r="G1" s="119"/>
      <c r="H1" s="479"/>
      <c r="I1" s="479"/>
      <c r="J1" s="479"/>
      <c r="K1" s="479"/>
      <c r="L1" s="479"/>
      <c r="M1" s="479"/>
      <c r="N1" s="479"/>
      <c r="O1" s="479"/>
      <c r="P1" s="119"/>
      <c r="Q1" s="119"/>
      <c r="R1" s="124"/>
      <c r="S1" s="124"/>
      <c r="T1" s="124"/>
      <c r="U1" s="124"/>
      <c r="V1" s="124"/>
    </row>
    <row r="2" spans="1:34" ht="12.75" customHeight="1">
      <c r="A2" s="119"/>
      <c r="B2" s="654" t="s">
        <v>175</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4" ht="17.25" customHeight="1">
      <c r="A3" s="119"/>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4" ht="14.25" customHeight="1">
      <c r="A4" s="119"/>
      <c r="B4" s="462" t="s">
        <v>52</v>
      </c>
      <c r="C4" s="480"/>
      <c r="D4" s="480"/>
      <c r="E4" s="480"/>
      <c r="F4" s="480"/>
      <c r="G4" s="480"/>
      <c r="H4" s="480"/>
      <c r="I4" s="480"/>
      <c r="J4" s="480"/>
      <c r="K4" s="480"/>
      <c r="L4" s="480"/>
      <c r="M4" s="480"/>
      <c r="N4" s="480"/>
      <c r="O4" s="480"/>
      <c r="P4" s="480"/>
      <c r="Q4" s="481"/>
      <c r="R4" s="480"/>
      <c r="S4" s="480"/>
      <c r="T4" s="480"/>
      <c r="U4" s="480"/>
      <c r="V4" s="480"/>
    </row>
    <row r="5" spans="1:34" ht="14.25" customHeight="1">
      <c r="A5" s="119"/>
      <c r="B5" s="119"/>
      <c r="C5" s="480"/>
      <c r="D5" s="653" t="s">
        <v>19</v>
      </c>
      <c r="E5" s="653"/>
      <c r="F5" s="653"/>
      <c r="G5" s="653"/>
      <c r="H5" s="653"/>
      <c r="I5" s="653"/>
      <c r="J5" s="653"/>
      <c r="K5" s="653"/>
      <c r="L5" s="653"/>
      <c r="M5" s="653"/>
      <c r="N5" s="653"/>
      <c r="O5" s="653"/>
      <c r="P5" s="653"/>
      <c r="Q5" s="653"/>
      <c r="R5" s="653" t="s">
        <v>18</v>
      </c>
      <c r="S5" s="653"/>
      <c r="T5" s="653"/>
      <c r="U5" s="653"/>
      <c r="V5" s="653"/>
      <c r="W5" s="653"/>
      <c r="X5" s="653"/>
      <c r="Y5" s="653"/>
      <c r="Z5" s="653"/>
      <c r="AA5" s="653"/>
      <c r="AB5" s="653"/>
      <c r="AC5" s="653"/>
      <c r="AD5" s="653"/>
      <c r="AE5" s="653"/>
    </row>
    <row r="6" spans="1:34" ht="12.75" customHeight="1">
      <c r="A6" s="119"/>
      <c r="B6" s="482"/>
      <c r="C6" s="483"/>
      <c r="D6" s="500">
        <v>2008</v>
      </c>
      <c r="E6" s="500">
        <v>2009</v>
      </c>
      <c r="F6" s="500">
        <v>2010</v>
      </c>
      <c r="G6" s="500">
        <v>2011</v>
      </c>
      <c r="H6" s="500">
        <v>2012</v>
      </c>
      <c r="I6" s="500">
        <v>2013</v>
      </c>
      <c r="J6" s="500">
        <v>2014</v>
      </c>
      <c r="K6" s="501" t="s">
        <v>75</v>
      </c>
      <c r="L6" s="448" t="s">
        <v>88</v>
      </c>
      <c r="M6" s="448" t="s">
        <v>89</v>
      </c>
      <c r="N6" s="448" t="s">
        <v>90</v>
      </c>
      <c r="O6" s="468" t="s">
        <v>104</v>
      </c>
      <c r="P6" s="468" t="s">
        <v>105</v>
      </c>
      <c r="Q6" s="469" t="s">
        <v>106</v>
      </c>
      <c r="R6" s="502">
        <v>2008</v>
      </c>
      <c r="S6" s="502">
        <v>2009</v>
      </c>
      <c r="T6" s="502">
        <v>2010</v>
      </c>
      <c r="U6" s="502">
        <v>2011</v>
      </c>
      <c r="V6" s="502">
        <v>2012</v>
      </c>
      <c r="W6" s="502">
        <v>2013</v>
      </c>
      <c r="X6" s="502">
        <v>2014</v>
      </c>
      <c r="Y6" s="448" t="s">
        <v>75</v>
      </c>
      <c r="Z6" s="448" t="s">
        <v>88</v>
      </c>
      <c r="AA6" s="448" t="s">
        <v>89</v>
      </c>
      <c r="AB6" s="448" t="s">
        <v>90</v>
      </c>
      <c r="AC6" s="468" t="s">
        <v>104</v>
      </c>
      <c r="AD6" s="468" t="s">
        <v>105</v>
      </c>
      <c r="AE6" s="468" t="s">
        <v>106</v>
      </c>
    </row>
    <row r="7" spans="1:34" s="119" customFormat="1" ht="12.75" customHeight="1">
      <c r="B7" s="484" t="s">
        <v>11</v>
      </c>
      <c r="C7" s="485"/>
      <c r="D7" s="503">
        <v>448</v>
      </c>
      <c r="E7" s="503">
        <v>471</v>
      </c>
      <c r="F7" s="503">
        <v>509</v>
      </c>
      <c r="G7" s="503">
        <v>486</v>
      </c>
      <c r="H7" s="503">
        <v>509</v>
      </c>
      <c r="I7" s="503">
        <v>498</v>
      </c>
      <c r="J7" s="503">
        <v>507</v>
      </c>
      <c r="K7" s="503">
        <v>519</v>
      </c>
      <c r="L7" s="503">
        <v>444</v>
      </c>
      <c r="M7" s="503">
        <v>498</v>
      </c>
      <c r="N7" s="503">
        <v>496</v>
      </c>
      <c r="O7" s="503">
        <v>485</v>
      </c>
      <c r="P7" s="503">
        <v>463</v>
      </c>
      <c r="Q7" s="504">
        <v>480</v>
      </c>
      <c r="R7" s="503">
        <v>322</v>
      </c>
      <c r="S7" s="503">
        <v>329</v>
      </c>
      <c r="T7" s="503">
        <v>344</v>
      </c>
      <c r="U7" s="503">
        <v>328</v>
      </c>
      <c r="V7" s="503">
        <v>342</v>
      </c>
      <c r="W7" s="503">
        <v>329</v>
      </c>
      <c r="X7" s="503">
        <v>340</v>
      </c>
      <c r="Y7" s="503">
        <v>337</v>
      </c>
      <c r="Z7" s="505">
        <v>294</v>
      </c>
      <c r="AA7" s="505">
        <v>339</v>
      </c>
      <c r="AB7" s="505">
        <v>314</v>
      </c>
      <c r="AC7" s="506">
        <v>301</v>
      </c>
      <c r="AD7" s="506">
        <v>290</v>
      </c>
      <c r="AE7" s="506">
        <v>327</v>
      </c>
      <c r="AF7" s="124"/>
      <c r="AG7" s="124"/>
      <c r="AH7" s="124"/>
    </row>
    <row r="8" spans="1:34" s="119" customFormat="1" ht="12.75" customHeight="1">
      <c r="B8" s="489" t="s">
        <v>37</v>
      </c>
      <c r="C8" s="490"/>
      <c r="D8" s="507"/>
      <c r="E8" s="507"/>
      <c r="F8" s="507"/>
      <c r="G8" s="507"/>
      <c r="H8" s="507"/>
      <c r="I8" s="507"/>
      <c r="J8" s="507"/>
      <c r="K8" s="507"/>
      <c r="L8" s="507"/>
      <c r="M8" s="507"/>
      <c r="N8" s="508"/>
      <c r="O8" s="507"/>
      <c r="P8" s="507"/>
      <c r="Q8" s="509"/>
      <c r="R8" s="507"/>
      <c r="S8" s="507"/>
      <c r="T8" s="507"/>
      <c r="U8" s="507"/>
      <c r="V8" s="507"/>
      <c r="W8" s="507"/>
      <c r="X8" s="507"/>
      <c r="Y8" s="507"/>
      <c r="Z8" s="505"/>
      <c r="AA8" s="505"/>
      <c r="AB8" s="505"/>
      <c r="AC8" s="505"/>
      <c r="AD8" s="505"/>
      <c r="AE8" s="505"/>
      <c r="AF8" s="124"/>
      <c r="AG8" s="124"/>
      <c r="AH8" s="124"/>
    </row>
    <row r="9" spans="1:34" s="119" customFormat="1" ht="12.75" customHeight="1">
      <c r="B9" s="491" t="s">
        <v>38</v>
      </c>
      <c r="C9" s="490"/>
      <c r="D9" s="507">
        <v>85</v>
      </c>
      <c r="E9" s="507">
        <v>93</v>
      </c>
      <c r="F9" s="507">
        <v>105</v>
      </c>
      <c r="G9" s="507">
        <v>87</v>
      </c>
      <c r="H9" s="507">
        <v>88</v>
      </c>
      <c r="I9" s="507">
        <v>95</v>
      </c>
      <c r="J9" s="507">
        <v>99</v>
      </c>
      <c r="K9" s="507">
        <v>87</v>
      </c>
      <c r="L9" s="507">
        <v>86.120689655172413</v>
      </c>
      <c r="M9" s="507">
        <v>96.938931297709928</v>
      </c>
      <c r="N9" s="507">
        <v>92.231404958677686</v>
      </c>
      <c r="O9" s="507">
        <v>91</v>
      </c>
      <c r="P9" s="507">
        <v>92</v>
      </c>
      <c r="Q9" s="509">
        <v>104</v>
      </c>
      <c r="R9" s="507">
        <v>74</v>
      </c>
      <c r="S9" s="507">
        <v>77</v>
      </c>
      <c r="T9" s="507">
        <v>84</v>
      </c>
      <c r="U9" s="507">
        <v>74</v>
      </c>
      <c r="V9" s="507">
        <v>71</v>
      </c>
      <c r="W9" s="507">
        <v>78</v>
      </c>
      <c r="X9" s="507">
        <v>92</v>
      </c>
      <c r="Y9" s="507">
        <v>71</v>
      </c>
      <c r="Z9" s="510">
        <v>70.092715231788077</v>
      </c>
      <c r="AA9" s="510">
        <v>77.803278688524586</v>
      </c>
      <c r="AB9" s="510">
        <v>68.435897435897431</v>
      </c>
      <c r="AC9" s="505">
        <v>72</v>
      </c>
      <c r="AD9" s="505">
        <v>73</v>
      </c>
      <c r="AE9" s="505">
        <v>88</v>
      </c>
      <c r="AF9" s="124"/>
      <c r="AG9" s="124"/>
      <c r="AH9" s="124"/>
    </row>
    <row r="10" spans="1:34" s="119" customFormat="1" ht="12.75" customHeight="1">
      <c r="B10" s="491" t="s">
        <v>39</v>
      </c>
      <c r="C10" s="490"/>
      <c r="D10" s="507">
        <v>290</v>
      </c>
      <c r="E10" s="507">
        <v>295</v>
      </c>
      <c r="F10" s="507">
        <v>309</v>
      </c>
      <c r="G10" s="507">
        <v>315</v>
      </c>
      <c r="H10" s="507">
        <v>306</v>
      </c>
      <c r="I10" s="507">
        <v>279</v>
      </c>
      <c r="J10" s="507">
        <v>293</v>
      </c>
      <c r="K10" s="507">
        <v>297</v>
      </c>
      <c r="L10" s="507">
        <v>210.51724137931035</v>
      </c>
      <c r="M10" s="507">
        <v>237.59541984732823</v>
      </c>
      <c r="N10" s="507">
        <v>235.70247933884298</v>
      </c>
      <c r="O10" s="507">
        <v>253</v>
      </c>
      <c r="P10" s="507">
        <v>225</v>
      </c>
      <c r="Q10" s="509">
        <v>223</v>
      </c>
      <c r="R10" s="507">
        <v>206</v>
      </c>
      <c r="S10" s="507">
        <v>196</v>
      </c>
      <c r="T10" s="507">
        <v>198</v>
      </c>
      <c r="U10" s="507">
        <v>202</v>
      </c>
      <c r="V10" s="507">
        <v>209</v>
      </c>
      <c r="W10" s="507">
        <v>183</v>
      </c>
      <c r="X10" s="507">
        <v>182</v>
      </c>
      <c r="Y10" s="507">
        <v>197</v>
      </c>
      <c r="Z10" s="510">
        <v>132.39735099337747</v>
      </c>
      <c r="AA10" s="510">
        <v>159.31147540983608</v>
      </c>
      <c r="AB10" s="510">
        <v>152.97435897435898</v>
      </c>
      <c r="AC10" s="505">
        <v>157</v>
      </c>
      <c r="AD10" s="505">
        <v>146</v>
      </c>
      <c r="AE10" s="505">
        <v>151</v>
      </c>
      <c r="AF10" s="124"/>
      <c r="AG10" s="124"/>
      <c r="AH10" s="124"/>
    </row>
    <row r="11" spans="1:34" s="119" customFormat="1" ht="12.75" customHeight="1">
      <c r="B11" s="491" t="s">
        <v>40</v>
      </c>
      <c r="C11" s="490"/>
      <c r="D11" s="507">
        <v>73</v>
      </c>
      <c r="E11" s="507">
        <v>83</v>
      </c>
      <c r="F11" s="507">
        <v>95</v>
      </c>
      <c r="G11" s="507">
        <v>84</v>
      </c>
      <c r="H11" s="507">
        <v>115</v>
      </c>
      <c r="I11" s="507">
        <v>124</v>
      </c>
      <c r="J11" s="507">
        <v>115</v>
      </c>
      <c r="K11" s="507">
        <v>137</v>
      </c>
      <c r="L11" s="507">
        <v>147.36206896551724</v>
      </c>
      <c r="M11" s="507">
        <v>163.46564885496184</v>
      </c>
      <c r="N11" s="507">
        <v>168.06611570247935</v>
      </c>
      <c r="O11" s="507">
        <v>141</v>
      </c>
      <c r="P11" s="507">
        <v>146</v>
      </c>
      <c r="Q11" s="509">
        <v>153</v>
      </c>
      <c r="R11" s="507">
        <v>42</v>
      </c>
      <c r="S11" s="507">
        <v>56</v>
      </c>
      <c r="T11" s="507">
        <v>62</v>
      </c>
      <c r="U11" s="507">
        <v>52</v>
      </c>
      <c r="V11" s="507">
        <v>62</v>
      </c>
      <c r="W11" s="507">
        <v>68</v>
      </c>
      <c r="X11" s="507">
        <v>66</v>
      </c>
      <c r="Y11" s="507">
        <v>77</v>
      </c>
      <c r="Z11" s="510">
        <v>91.509933774834437</v>
      </c>
      <c r="AA11" s="510">
        <v>101.88524590163935</v>
      </c>
      <c r="AB11" s="510">
        <v>92.589743589743591</v>
      </c>
      <c r="AC11" s="505">
        <v>72</v>
      </c>
      <c r="AD11" s="505">
        <v>71</v>
      </c>
      <c r="AE11" s="505">
        <v>88</v>
      </c>
      <c r="AF11" s="124"/>
      <c r="AG11" s="124"/>
      <c r="AH11" s="124"/>
    </row>
    <row r="12" spans="1:34" s="119" customFormat="1" ht="12.75" customHeight="1">
      <c r="B12" s="492" t="s">
        <v>17</v>
      </c>
      <c r="C12" s="490"/>
      <c r="D12" s="120">
        <v>31.414148567886468</v>
      </c>
      <c r="E12" s="120">
        <v>32.560904792190911</v>
      </c>
      <c r="F12" s="120">
        <v>34.815821567888456</v>
      </c>
      <c r="G12" s="120">
        <v>33.059672709240175</v>
      </c>
      <c r="H12" s="120">
        <v>34.521370355977048</v>
      </c>
      <c r="I12" s="120">
        <v>33.830395591451101</v>
      </c>
      <c r="J12" s="120">
        <v>34.56461537832233</v>
      </c>
      <c r="K12" s="120">
        <v>35.371379033972879</v>
      </c>
      <c r="L12" s="120">
        <v>30.31033275147507</v>
      </c>
      <c r="M12" s="120">
        <v>33.871260643431526</v>
      </c>
      <c r="N12" s="120">
        <v>33.567676767676765</v>
      </c>
      <c r="O12" s="120">
        <v>32.465402591073818</v>
      </c>
      <c r="P12" s="120">
        <v>30.636869719192909</v>
      </c>
      <c r="Q12" s="515">
        <v>31.610433023419379</v>
      </c>
      <c r="R12" s="120">
        <v>23.380619789734165</v>
      </c>
      <c r="S12" s="120">
        <v>23.583891270376053</v>
      </c>
      <c r="T12" s="120">
        <v>24.42874723845085</v>
      </c>
      <c r="U12" s="120">
        <v>23.210130939104541</v>
      </c>
      <c r="V12" s="120">
        <v>24.165836996483236</v>
      </c>
      <c r="W12" s="120">
        <v>23.319275613991564</v>
      </c>
      <c r="X12" s="120">
        <v>24.23</v>
      </c>
      <c r="Y12" s="120">
        <v>24.042234429621175</v>
      </c>
      <c r="Z12" s="120">
        <v>21.030253521852149</v>
      </c>
      <c r="AA12" s="120">
        <v>24.184383451603768</v>
      </c>
      <c r="AB12" s="120">
        <v>22.3</v>
      </c>
      <c r="AC12" s="120">
        <v>21.15154343023223</v>
      </c>
      <c r="AD12" s="120">
        <v>20.118211837833336</v>
      </c>
      <c r="AE12" s="120">
        <v>22.605634679117511</v>
      </c>
      <c r="AF12" s="124"/>
      <c r="AG12" s="124"/>
      <c r="AH12" s="124"/>
    </row>
    <row r="13" spans="1:34" s="119" customFormat="1" ht="12.75" customHeight="1">
      <c r="B13" s="492" t="s">
        <v>67</v>
      </c>
      <c r="C13" s="490"/>
      <c r="D13" s="525">
        <v>1.1316964285714286</v>
      </c>
      <c r="E13" s="525">
        <v>1.1252653927813163</v>
      </c>
      <c r="F13" s="525">
        <v>1.137524557956779</v>
      </c>
      <c r="G13" s="525">
        <v>1.1337448559670791</v>
      </c>
      <c r="H13" s="525">
        <v>1.1453831041257367</v>
      </c>
      <c r="I13" s="525">
        <v>1.1827309236947792</v>
      </c>
      <c r="J13" s="525">
        <v>1.2011834319526626</v>
      </c>
      <c r="K13" s="525">
        <v>1.2130518234165066</v>
      </c>
      <c r="L13" s="525">
        <v>1.2068965517241381</v>
      </c>
      <c r="M13" s="525">
        <v>1.2442748091603055</v>
      </c>
      <c r="N13" s="525">
        <v>1.1280991735537185</v>
      </c>
      <c r="O13" s="525">
        <v>1.1793814432989691</v>
      </c>
      <c r="P13" s="525">
        <v>1.2267818574514038</v>
      </c>
      <c r="Q13" s="526">
        <v>1.21875</v>
      </c>
      <c r="R13" s="525">
        <v>1.1521739130434789</v>
      </c>
      <c r="S13" s="525">
        <v>1.1398176291793298</v>
      </c>
      <c r="T13" s="525">
        <v>1.159883720930232</v>
      </c>
      <c r="U13" s="525">
        <v>1.1524390243902447</v>
      </c>
      <c r="V13" s="525">
        <v>1.1608187134502923</v>
      </c>
      <c r="W13" s="525">
        <v>1.2279635258358663</v>
      </c>
      <c r="X13" s="525">
        <v>1.2398843930635839</v>
      </c>
      <c r="Y13" s="525">
        <v>1.24</v>
      </c>
      <c r="Z13" s="525">
        <v>1.2052980132450331</v>
      </c>
      <c r="AA13" s="525">
        <v>1.2786885245901645</v>
      </c>
      <c r="AB13" s="525">
        <v>1.1538461538461535</v>
      </c>
      <c r="AC13" s="525">
        <v>1.2458471760797343</v>
      </c>
      <c r="AD13" s="525">
        <v>1.296551724137931</v>
      </c>
      <c r="AE13" s="525">
        <v>1.2477064220183487</v>
      </c>
      <c r="AF13" s="124"/>
      <c r="AG13" s="124"/>
      <c r="AH13" s="124"/>
    </row>
    <row r="14" spans="1:34" s="119" customFormat="1" ht="12.75" customHeight="1">
      <c r="B14" s="492" t="s">
        <v>2</v>
      </c>
      <c r="C14" s="490"/>
      <c r="D14" s="518">
        <v>49.553571428571431</v>
      </c>
      <c r="E14" s="518">
        <v>53.07855626326964</v>
      </c>
      <c r="F14" s="518">
        <v>56.974459724950883</v>
      </c>
      <c r="G14" s="518">
        <v>56.584362139917694</v>
      </c>
      <c r="H14" s="518">
        <v>57.170923379174852</v>
      </c>
      <c r="I14" s="518">
        <v>56.425702811244982</v>
      </c>
      <c r="J14" s="518">
        <v>56.410256410256409</v>
      </c>
      <c r="K14" s="518">
        <v>59.50095969289827</v>
      </c>
      <c r="L14" s="518">
        <v>55.172413793103445</v>
      </c>
      <c r="M14" s="518">
        <v>59.541984732824424</v>
      </c>
      <c r="N14" s="518">
        <v>63.636363636363633</v>
      </c>
      <c r="O14" s="518">
        <v>55.876288659793815</v>
      </c>
      <c r="P14" s="518">
        <v>54.85961123110151</v>
      </c>
      <c r="Q14" s="519">
        <v>58.541666666666671</v>
      </c>
      <c r="R14" s="518">
        <v>53.41614906832298</v>
      </c>
      <c r="S14" s="518">
        <v>54.10334346504559</v>
      </c>
      <c r="T14" s="518">
        <v>61.337209302325583</v>
      </c>
      <c r="U14" s="518">
        <v>60.975609756097562</v>
      </c>
      <c r="V14" s="518">
        <v>58.479532163742689</v>
      </c>
      <c r="W14" s="518">
        <v>60.790273556231</v>
      </c>
      <c r="X14" s="518">
        <v>55.6</v>
      </c>
      <c r="Y14" s="518">
        <v>63.5</v>
      </c>
      <c r="Z14" s="518">
        <v>54.966887417218544</v>
      </c>
      <c r="AA14" s="518">
        <v>62.841530054644807</v>
      </c>
      <c r="AB14" s="518">
        <v>64.102564102564102</v>
      </c>
      <c r="AC14" s="518">
        <v>59.800664451827245</v>
      </c>
      <c r="AD14" s="518">
        <v>63.103448275862071</v>
      </c>
      <c r="AE14" s="518">
        <v>61.162079510703357</v>
      </c>
      <c r="AF14" s="124"/>
      <c r="AG14" s="124"/>
      <c r="AH14" s="124"/>
    </row>
    <row r="15" spans="1:34" s="119" customFormat="1" ht="12.75" customHeight="1">
      <c r="B15" s="492" t="s">
        <v>5</v>
      </c>
      <c r="C15" s="490"/>
      <c r="D15" s="518">
        <v>71.875</v>
      </c>
      <c r="E15" s="518">
        <v>69.85138004246285</v>
      </c>
      <c r="F15" s="518">
        <v>67.71653543307086</v>
      </c>
      <c r="G15" s="518">
        <v>67.489711934156375</v>
      </c>
      <c r="H15" s="518">
        <v>67.190569744597255</v>
      </c>
      <c r="I15" s="518">
        <v>66.064257028112451</v>
      </c>
      <c r="J15" s="518">
        <v>67.099999999999994</v>
      </c>
      <c r="K15" s="518">
        <v>66.2</v>
      </c>
      <c r="L15" s="518">
        <v>65.08620689655173</v>
      </c>
      <c r="M15" s="518">
        <v>69.847328244274806</v>
      </c>
      <c r="N15" s="518">
        <v>64.462809917355372</v>
      </c>
      <c r="O15" s="518">
        <v>62.061855670103093</v>
      </c>
      <c r="P15" s="518">
        <v>62.634989200863934</v>
      </c>
      <c r="Q15" s="519">
        <v>68.125</v>
      </c>
      <c r="R15" s="518" t="s">
        <v>25</v>
      </c>
      <c r="S15" s="518" t="s">
        <v>25</v>
      </c>
      <c r="T15" s="518" t="s">
        <v>25</v>
      </c>
      <c r="U15" s="518" t="s">
        <v>25</v>
      </c>
      <c r="V15" s="518" t="s">
        <v>25</v>
      </c>
      <c r="W15" s="518" t="s">
        <v>25</v>
      </c>
      <c r="X15" s="518" t="s">
        <v>25</v>
      </c>
      <c r="Y15" s="518" t="s">
        <v>25</v>
      </c>
      <c r="Z15" s="518" t="s">
        <v>25</v>
      </c>
      <c r="AA15" s="518" t="s">
        <v>25</v>
      </c>
      <c r="AB15" s="518" t="s">
        <v>25</v>
      </c>
      <c r="AC15" s="518" t="s">
        <v>25</v>
      </c>
      <c r="AD15" s="518" t="s">
        <v>25</v>
      </c>
      <c r="AE15" s="518" t="s">
        <v>25</v>
      </c>
      <c r="AF15" s="124"/>
      <c r="AG15" s="124"/>
      <c r="AH15" s="124"/>
    </row>
    <row r="16" spans="1:34" ht="12.75" customHeight="1">
      <c r="A16" s="119"/>
      <c r="B16" s="496" t="s">
        <v>10</v>
      </c>
      <c r="C16" s="482"/>
      <c r="D16" s="523">
        <v>68.026785714285708</v>
      </c>
      <c r="E16" s="523">
        <v>69.392781316348149</v>
      </c>
      <c r="F16" s="523">
        <v>70.60039370078735</v>
      </c>
      <c r="G16" s="523">
        <v>70.193415637860085</v>
      </c>
      <c r="H16" s="523">
        <v>70.740667976424319</v>
      </c>
      <c r="I16" s="523">
        <v>69.453815261044113</v>
      </c>
      <c r="J16" s="523">
        <v>69.566074950690322</v>
      </c>
      <c r="K16" s="523">
        <v>70.579654510556594</v>
      </c>
      <c r="L16" s="523">
        <v>70.620689655172384</v>
      </c>
      <c r="M16" s="523">
        <v>69.641221374045827</v>
      </c>
      <c r="N16" s="523">
        <v>71.045454545454504</v>
      </c>
      <c r="O16" s="523">
        <v>70.85360824742267</v>
      </c>
      <c r="P16" s="523">
        <v>70.66090712742988</v>
      </c>
      <c r="Q16" s="524">
        <v>70.383333333333283</v>
      </c>
      <c r="R16" s="523">
        <v>61.434782608695677</v>
      </c>
      <c r="S16" s="523">
        <v>62.723404255319132</v>
      </c>
      <c r="T16" s="523">
        <v>63.715116279069733</v>
      </c>
      <c r="U16" s="523">
        <v>62.911585365853696</v>
      </c>
      <c r="V16" s="523">
        <v>63.830409356725127</v>
      </c>
      <c r="W16" s="523">
        <v>61.838905775076</v>
      </c>
      <c r="X16" s="523">
        <v>62.08</v>
      </c>
      <c r="Y16" s="523">
        <v>63.6</v>
      </c>
      <c r="Z16" s="523">
        <v>62.75496688741724</v>
      </c>
      <c r="AA16" s="523">
        <v>62.901639344262335</v>
      </c>
      <c r="AB16" s="523">
        <v>62.775641025641008</v>
      </c>
      <c r="AC16" s="523">
        <v>62.043189368770747</v>
      </c>
      <c r="AD16" s="523">
        <v>61.631034482758579</v>
      </c>
      <c r="AE16" s="523">
        <v>63.437308868501503</v>
      </c>
    </row>
    <row r="17" spans="1:130" ht="12.75" customHeight="1">
      <c r="A17" s="119"/>
      <c r="B17" s="497" t="s">
        <v>6</v>
      </c>
      <c r="C17" s="486"/>
      <c r="D17" s="512">
        <v>95.535714285714292</v>
      </c>
      <c r="E17" s="512">
        <v>93.205944798301488</v>
      </c>
      <c r="F17" s="512">
        <v>94.499017681728887</v>
      </c>
      <c r="G17" s="512">
        <v>92.386831275720169</v>
      </c>
      <c r="H17" s="512">
        <v>94.695481335952849</v>
      </c>
      <c r="I17" s="512">
        <v>93.373493975903614</v>
      </c>
      <c r="J17" s="512">
        <v>93.293885601577912</v>
      </c>
      <c r="K17" s="512">
        <v>94.625719769673708</v>
      </c>
      <c r="L17" s="512">
        <v>96.120689655172413</v>
      </c>
      <c r="M17" s="512">
        <v>96.946564885496187</v>
      </c>
      <c r="N17" s="512">
        <v>94.628099173553721</v>
      </c>
      <c r="O17" s="512">
        <v>94.845360824742258</v>
      </c>
      <c r="P17" s="512">
        <v>95.464362850971924</v>
      </c>
      <c r="Q17" s="513">
        <v>96.458333333333329</v>
      </c>
      <c r="R17" s="512">
        <v>95.031055900621112</v>
      </c>
      <c r="S17" s="512">
        <v>93.61702127659575</v>
      </c>
      <c r="T17" s="512">
        <v>94.476744186046517</v>
      </c>
      <c r="U17" s="512">
        <v>92.987804878048777</v>
      </c>
      <c r="V17" s="512">
        <v>94.444444444444443</v>
      </c>
      <c r="W17" s="512">
        <v>92.705167173252278</v>
      </c>
      <c r="X17" s="512">
        <v>93.235294117647058</v>
      </c>
      <c r="Y17" s="512">
        <v>93.623188405797094</v>
      </c>
      <c r="Z17" s="514">
        <v>95.36423841059603</v>
      </c>
      <c r="AA17" s="514">
        <v>96.174863387978135</v>
      </c>
      <c r="AB17" s="514">
        <v>94.230769230769226</v>
      </c>
      <c r="AC17" s="514">
        <v>93.355481727574755</v>
      </c>
      <c r="AD17" s="120">
        <v>94.482758620689651</v>
      </c>
      <c r="AE17" s="120">
        <v>95.718654434250766</v>
      </c>
    </row>
    <row r="18" spans="1:130" s="119" customFormat="1" ht="12.75" customHeight="1">
      <c r="B18" s="492" t="s">
        <v>1</v>
      </c>
      <c r="C18" s="490"/>
      <c r="D18" s="120">
        <v>15.90625</v>
      </c>
      <c r="E18" s="120">
        <v>16.286624203821656</v>
      </c>
      <c r="F18" s="120">
        <v>16.284872298624776</v>
      </c>
      <c r="G18" s="120">
        <v>14.997942386831282</v>
      </c>
      <c r="H18" s="120">
        <v>12.836935166994117</v>
      </c>
      <c r="I18" s="120">
        <v>14.92369477911647</v>
      </c>
      <c r="J18" s="120">
        <v>15.276134122287965</v>
      </c>
      <c r="K18" s="120">
        <v>13.781190019193881</v>
      </c>
      <c r="L18" s="120">
        <v>12.525862068965516</v>
      </c>
      <c r="M18" s="120">
        <v>15.297709923664124</v>
      </c>
      <c r="N18" s="120">
        <v>11.706611570247931</v>
      </c>
      <c r="O18" s="120">
        <v>13.232989690721649</v>
      </c>
      <c r="P18" s="120">
        <v>13.59395248380129</v>
      </c>
      <c r="Q18" s="515">
        <v>12.918750000000001</v>
      </c>
      <c r="R18" s="120">
        <v>18.363354037267072</v>
      </c>
      <c r="S18" s="120">
        <v>18.382978723404229</v>
      </c>
      <c r="T18" s="120">
        <v>17.744186046511622</v>
      </c>
      <c r="U18" s="120">
        <v>16.545731707317081</v>
      </c>
      <c r="V18" s="120">
        <v>13.923976608187132</v>
      </c>
      <c r="W18" s="120">
        <v>16.89665653495441</v>
      </c>
      <c r="X18" s="120">
        <v>17.54</v>
      </c>
      <c r="Y18" s="120">
        <v>15.39</v>
      </c>
      <c r="Z18" s="120">
        <v>14.649006622516557</v>
      </c>
      <c r="AA18" s="120">
        <v>16.393442622950815</v>
      </c>
      <c r="AB18" s="120">
        <v>13.21153846153846</v>
      </c>
      <c r="AC18" s="120">
        <v>15.265780730896997</v>
      </c>
      <c r="AD18" s="120">
        <v>16.310344827586203</v>
      </c>
      <c r="AE18" s="120">
        <v>14.773700305810401</v>
      </c>
      <c r="AF18" s="124"/>
      <c r="AG18" s="124"/>
      <c r="AH18" s="124"/>
    </row>
    <row r="19" spans="1:130" s="119" customFormat="1" ht="12.75" customHeight="1">
      <c r="B19" s="492" t="s">
        <v>73</v>
      </c>
      <c r="C19" s="490"/>
      <c r="D19" s="120">
        <v>33.482142857142854</v>
      </c>
      <c r="E19" s="120">
        <v>26.751592356687897</v>
      </c>
      <c r="F19" s="120">
        <v>34.774066797642433</v>
      </c>
      <c r="G19" s="120">
        <v>27.160493827160494</v>
      </c>
      <c r="H19" s="120">
        <v>30.451866404715126</v>
      </c>
      <c r="I19" s="120">
        <v>27.510040160642571</v>
      </c>
      <c r="J19" s="120">
        <v>24.45759368836292</v>
      </c>
      <c r="K19" s="120">
        <v>26.679462571976966</v>
      </c>
      <c r="L19" s="120">
        <v>25.431034482758619</v>
      </c>
      <c r="M19" s="120">
        <v>24.427480916030536</v>
      </c>
      <c r="N19" s="120">
        <v>26.859504132231404</v>
      </c>
      <c r="O19" s="120">
        <v>32.371134020618555</v>
      </c>
      <c r="P19" s="120">
        <v>29.589632829373652</v>
      </c>
      <c r="Q19" s="515">
        <v>20.833333333333336</v>
      </c>
      <c r="R19" s="120">
        <v>28.260869565217391</v>
      </c>
      <c r="S19" s="120">
        <v>24.012158054711247</v>
      </c>
      <c r="T19" s="120">
        <v>28.488372093023255</v>
      </c>
      <c r="U19" s="120">
        <v>22.256097560975611</v>
      </c>
      <c r="V19" s="120">
        <v>25.438596491228068</v>
      </c>
      <c r="W19" s="120">
        <v>22.796352583586625</v>
      </c>
      <c r="X19" s="120">
        <v>20.88</v>
      </c>
      <c r="Y19" s="120">
        <v>22.89</v>
      </c>
      <c r="Z19" s="120">
        <v>19.205298013245034</v>
      </c>
      <c r="AA19" s="120">
        <v>19.672131147540984</v>
      </c>
      <c r="AB19" s="120">
        <v>20.512820512820515</v>
      </c>
      <c r="AC19" s="120">
        <v>24.252491694352159</v>
      </c>
      <c r="AD19" s="120">
        <v>22.068965517241381</v>
      </c>
      <c r="AE19" s="120">
        <v>18.348623853211009</v>
      </c>
      <c r="AF19" s="124"/>
      <c r="AG19" s="124"/>
      <c r="AH19" s="124"/>
    </row>
    <row r="20" spans="1:130" ht="12.75" customHeight="1">
      <c r="A20" s="119"/>
      <c r="B20" s="496" t="s">
        <v>74</v>
      </c>
      <c r="C20" s="482"/>
      <c r="D20" s="495">
        <v>32.589285714285715</v>
      </c>
      <c r="E20" s="495">
        <v>23.566878980891719</v>
      </c>
      <c r="F20" s="495">
        <v>33.398821218074659</v>
      </c>
      <c r="G20" s="495">
        <v>25.102880658436213</v>
      </c>
      <c r="H20" s="495">
        <v>28.487229862475441</v>
      </c>
      <c r="I20" s="495">
        <v>25.70281124497992</v>
      </c>
      <c r="J20" s="495">
        <v>22.5</v>
      </c>
      <c r="K20" s="495">
        <v>25.14</v>
      </c>
      <c r="L20" s="495">
        <v>25</v>
      </c>
      <c r="M20" s="495">
        <v>24.045801526717558</v>
      </c>
      <c r="N20" s="495">
        <v>25.619834710743802</v>
      </c>
      <c r="O20" s="495">
        <v>28.453608247422679</v>
      </c>
      <c r="P20" s="495">
        <v>27.861771058315334</v>
      </c>
      <c r="Q20" s="511">
        <v>20.208333333333332</v>
      </c>
      <c r="R20" s="495">
        <v>27.018633540372672</v>
      </c>
      <c r="S20" s="495">
        <v>20.668693009118542</v>
      </c>
      <c r="T20" s="495">
        <v>26.744186046511629</v>
      </c>
      <c r="U20" s="495">
        <v>20.121951219512194</v>
      </c>
      <c r="V20" s="495">
        <v>23.976608187134502</v>
      </c>
      <c r="W20" s="495">
        <v>20.364741641337385</v>
      </c>
      <c r="X20" s="495">
        <v>19.12</v>
      </c>
      <c r="Y20" s="495">
        <v>22.03</v>
      </c>
      <c r="Z20" s="495">
        <v>19.205298013245034</v>
      </c>
      <c r="AA20" s="495">
        <v>19.672131147540984</v>
      </c>
      <c r="AB20" s="495">
        <v>19.23076923076923</v>
      </c>
      <c r="AC20" s="495">
        <v>22.259136212624583</v>
      </c>
      <c r="AD20" s="495">
        <v>21.03448275862069</v>
      </c>
      <c r="AE20" s="495">
        <v>18.042813455657491</v>
      </c>
    </row>
    <row r="21" spans="1:130" ht="12.75" customHeight="1">
      <c r="A21" s="119"/>
      <c r="B21" s="497" t="s">
        <v>24</v>
      </c>
      <c r="C21" s="486"/>
      <c r="D21" s="512">
        <v>87.276785714285708</v>
      </c>
      <c r="E21" s="512">
        <v>89.384288747346076</v>
      </c>
      <c r="F21" s="512">
        <v>89.980353634577597</v>
      </c>
      <c r="G21" s="512">
        <v>89.711934156378604</v>
      </c>
      <c r="H21" s="512">
        <v>92.927308447937136</v>
      </c>
      <c r="I21" s="512">
        <v>89.156626506024097</v>
      </c>
      <c r="J21" s="512">
        <v>91.124260355029591</v>
      </c>
      <c r="K21" s="512">
        <v>92.130518234165066</v>
      </c>
      <c r="L21" s="512">
        <v>61.637931034482762</v>
      </c>
      <c r="M21" s="512">
        <v>64.885496183206101</v>
      </c>
      <c r="N21" s="512">
        <v>65.702479338842977</v>
      </c>
      <c r="O21" s="512">
        <v>68.898488120950319</v>
      </c>
      <c r="P21" s="512">
        <v>70.975056689342409</v>
      </c>
      <c r="Q21" s="513">
        <v>71.069182389937097</v>
      </c>
      <c r="R21" s="512">
        <v>87.267080745341616</v>
      </c>
      <c r="S21" s="512">
        <v>88.449848024316111</v>
      </c>
      <c r="T21" s="512">
        <v>89.825581395348834</v>
      </c>
      <c r="U21" s="512">
        <v>90.548780487804876</v>
      </c>
      <c r="V21" s="512">
        <v>92.982456140350877</v>
      </c>
      <c r="W21" s="512">
        <v>89.057750759878417</v>
      </c>
      <c r="X21" s="512">
        <v>90.6</v>
      </c>
      <c r="Y21" s="512">
        <v>90.7</v>
      </c>
      <c r="Z21" s="514">
        <v>62.251655629139073</v>
      </c>
      <c r="AA21" s="514">
        <v>67.759562841530055</v>
      </c>
      <c r="AB21" s="514">
        <v>66.666666666666671</v>
      </c>
      <c r="AC21" s="514">
        <v>69.965870307167236</v>
      </c>
      <c r="AD21" s="120">
        <v>69.42446043165468</v>
      </c>
      <c r="AE21" s="120">
        <v>74.61773700305811</v>
      </c>
    </row>
    <row r="22" spans="1:130" ht="12.75" customHeight="1">
      <c r="A22" s="119"/>
      <c r="B22" s="492" t="s">
        <v>7</v>
      </c>
      <c r="C22" s="119"/>
      <c r="D22" s="120">
        <v>9.375</v>
      </c>
      <c r="E22" s="120">
        <v>11.889596602972398</v>
      </c>
      <c r="F22" s="120">
        <v>12.966601178781925</v>
      </c>
      <c r="G22" s="120">
        <v>13.580246913580247</v>
      </c>
      <c r="H22" s="120">
        <v>10.805500982318271</v>
      </c>
      <c r="I22" s="120">
        <v>12.048192771084338</v>
      </c>
      <c r="J22" s="120">
        <v>11.242603550295858</v>
      </c>
      <c r="K22" s="120">
        <v>12.092130518234166</v>
      </c>
      <c r="L22" s="120">
        <v>10.344827586206897</v>
      </c>
      <c r="M22" s="120">
        <v>9.9236641221374047</v>
      </c>
      <c r="N22" s="120">
        <v>9.5041322314049594</v>
      </c>
      <c r="O22" s="120">
        <v>11.015118790496761</v>
      </c>
      <c r="P22" s="120">
        <v>10.430839002267573</v>
      </c>
      <c r="Q22" s="515">
        <v>10.482180293501047</v>
      </c>
      <c r="R22" s="120">
        <v>11.180124223602485</v>
      </c>
      <c r="S22" s="120">
        <v>14.589665653495441</v>
      </c>
      <c r="T22" s="120">
        <v>17.732558139534884</v>
      </c>
      <c r="U22" s="120">
        <v>16.463414634146343</v>
      </c>
      <c r="V22" s="120">
        <v>14.912280701754385</v>
      </c>
      <c r="W22" s="120">
        <v>14.893617021276595</v>
      </c>
      <c r="X22" s="120">
        <v>15.028901734104046</v>
      </c>
      <c r="Y22" s="120">
        <v>13.6</v>
      </c>
      <c r="Z22" s="514">
        <v>11.920529801324504</v>
      </c>
      <c r="AA22" s="514">
        <v>10.928961748633879</v>
      </c>
      <c r="AB22" s="514">
        <v>12.179487179487179</v>
      </c>
      <c r="AC22" s="514">
        <v>14.334470989761092</v>
      </c>
      <c r="AD22" s="120">
        <v>12.589928057553957</v>
      </c>
      <c r="AE22" s="120">
        <v>12.538226299694188</v>
      </c>
    </row>
    <row r="23" spans="1:130" ht="12.75" customHeight="1">
      <c r="A23" s="119"/>
      <c r="B23" s="492" t="s">
        <v>8</v>
      </c>
      <c r="C23" s="119"/>
      <c r="D23" s="120">
        <v>16.294642857142858</v>
      </c>
      <c r="E23" s="120">
        <v>19.957537154989385</v>
      </c>
      <c r="F23" s="120">
        <v>17.68172888015717</v>
      </c>
      <c r="G23" s="120">
        <v>22.016460905349795</v>
      </c>
      <c r="H23" s="120">
        <v>18.664047151277014</v>
      </c>
      <c r="I23" s="120">
        <v>21.485943775100402</v>
      </c>
      <c r="J23" s="120">
        <v>22.879684418145956</v>
      </c>
      <c r="K23" s="120">
        <v>23.032629558541267</v>
      </c>
      <c r="L23" s="120">
        <v>17.672413793103448</v>
      </c>
      <c r="M23" s="120">
        <v>13.740458015267176</v>
      </c>
      <c r="N23" s="120">
        <v>13.636363636363637</v>
      </c>
      <c r="O23" s="120">
        <v>12.095032397408207</v>
      </c>
      <c r="P23" s="120">
        <v>9.5238095238095237</v>
      </c>
      <c r="Q23" s="515">
        <v>14.675052410901468</v>
      </c>
      <c r="R23" s="120">
        <v>21.739130434782609</v>
      </c>
      <c r="S23" s="120">
        <v>26.13981762917933</v>
      </c>
      <c r="T23" s="120">
        <v>25</v>
      </c>
      <c r="U23" s="120">
        <v>30.487804878048781</v>
      </c>
      <c r="V23" s="120">
        <v>25.730994152046783</v>
      </c>
      <c r="W23" s="120">
        <v>30.3951367781155</v>
      </c>
      <c r="X23" s="120">
        <v>32.94</v>
      </c>
      <c r="Y23" s="120">
        <v>32.46</v>
      </c>
      <c r="Z23" s="514">
        <v>24.503311258278146</v>
      </c>
      <c r="AA23" s="514">
        <v>18.032786885245901</v>
      </c>
      <c r="AB23" s="514">
        <v>19.23076923076923</v>
      </c>
      <c r="AC23" s="514">
        <v>17.747440273037544</v>
      </c>
      <c r="AD23" s="120">
        <v>14.028776978417264</v>
      </c>
      <c r="AE23" s="120">
        <v>19.26605504587156</v>
      </c>
    </row>
    <row r="24" spans="1:130" ht="12.75" customHeight="1">
      <c r="A24" s="119"/>
      <c r="B24" s="496" t="s">
        <v>160</v>
      </c>
      <c r="C24" s="482"/>
      <c r="D24" s="495">
        <v>5.8035714285714288</v>
      </c>
      <c r="E24" s="495">
        <v>10.19108280254777</v>
      </c>
      <c r="F24" s="495">
        <v>11.00196463654224</v>
      </c>
      <c r="G24" s="495">
        <v>7.8189300411522638</v>
      </c>
      <c r="H24" s="495">
        <v>7.269155206286837</v>
      </c>
      <c r="I24" s="495">
        <v>11.244979919678714</v>
      </c>
      <c r="J24" s="495">
        <v>10.059171597633137</v>
      </c>
      <c r="K24" s="495">
        <v>8.0614203454894433</v>
      </c>
      <c r="L24" s="495">
        <v>4.2288557213930353</v>
      </c>
      <c r="M24" s="495">
        <v>5.9471365638766516</v>
      </c>
      <c r="N24" s="495">
        <v>4.5662100456620998</v>
      </c>
      <c r="O24" s="495">
        <v>5.615550755939525</v>
      </c>
      <c r="P24" s="495">
        <v>4.0816326530612246</v>
      </c>
      <c r="Q24" s="511">
        <v>4.6121593291404608</v>
      </c>
      <c r="R24" s="495">
        <v>7.1428571428571432</v>
      </c>
      <c r="S24" s="495">
        <v>13.069908814589665</v>
      </c>
      <c r="T24" s="495">
        <v>14.244186046511627</v>
      </c>
      <c r="U24" s="495">
        <v>9.4512195121951219</v>
      </c>
      <c r="V24" s="495">
        <v>9.064327485380117</v>
      </c>
      <c r="W24" s="495">
        <v>13.98176291793313</v>
      </c>
      <c r="X24" s="495">
        <v>13.53</v>
      </c>
      <c r="Y24" s="495">
        <v>10.724</v>
      </c>
      <c r="Z24" s="495">
        <v>6.1068702290076331</v>
      </c>
      <c r="AA24" s="495">
        <v>7.7669902912621351</v>
      </c>
      <c r="AB24" s="495">
        <v>6.0498220640569391</v>
      </c>
      <c r="AC24" s="495">
        <v>7.8498293515358366</v>
      </c>
      <c r="AD24" s="495">
        <v>5.0359712230215825</v>
      </c>
      <c r="AE24" s="495">
        <v>6.1162079510703364</v>
      </c>
    </row>
    <row r="25" spans="1:130" s="119" customFormat="1" ht="12.75" customHeight="1">
      <c r="B25" s="492" t="s">
        <v>185</v>
      </c>
      <c r="C25" s="490"/>
      <c r="D25" s="507" t="s">
        <v>25</v>
      </c>
      <c r="E25" s="507" t="s">
        <v>25</v>
      </c>
      <c r="F25" s="507" t="s">
        <v>25</v>
      </c>
      <c r="G25" s="507" t="s">
        <v>25</v>
      </c>
      <c r="H25" s="507" t="s">
        <v>25</v>
      </c>
      <c r="I25" s="507" t="s">
        <v>25</v>
      </c>
      <c r="J25" s="507" t="s">
        <v>25</v>
      </c>
      <c r="K25" s="507" t="s">
        <v>25</v>
      </c>
      <c r="L25" s="518">
        <v>12.686567164179104</v>
      </c>
      <c r="M25" s="518">
        <v>14.317180616740089</v>
      </c>
      <c r="N25" s="518">
        <v>10.730593607305936</v>
      </c>
      <c r="O25" s="518">
        <v>13.822894168466524</v>
      </c>
      <c r="P25" s="518">
        <v>11.791383219954648</v>
      </c>
      <c r="Q25" s="519">
        <v>10.90146750524109</v>
      </c>
      <c r="R25" s="507" t="s">
        <v>25</v>
      </c>
      <c r="S25" s="507" t="s">
        <v>25</v>
      </c>
      <c r="T25" s="507" t="s">
        <v>25</v>
      </c>
      <c r="U25" s="507" t="s">
        <v>25</v>
      </c>
      <c r="V25" s="507" t="s">
        <v>25</v>
      </c>
      <c r="W25" s="507" t="s">
        <v>25</v>
      </c>
      <c r="X25" s="507" t="s">
        <v>25</v>
      </c>
      <c r="Y25" s="507" t="s">
        <v>25</v>
      </c>
      <c r="Z25" s="510">
        <v>18.702290076335878</v>
      </c>
      <c r="AA25" s="510">
        <v>19.417475728155338</v>
      </c>
      <c r="AB25" s="510">
        <v>15.302491103202847</v>
      </c>
      <c r="AC25" s="120">
        <v>20.477815699658702</v>
      </c>
      <c r="AD25" s="120">
        <v>18.345323741007196</v>
      </c>
      <c r="AE25" s="120">
        <v>15.596330275229359</v>
      </c>
      <c r="AF25" s="124"/>
      <c r="AG25" s="124"/>
      <c r="AH25" s="124"/>
    </row>
    <row r="26" spans="1:130" ht="12.75" customHeight="1">
      <c r="A26" s="119"/>
      <c r="B26" s="499" t="s">
        <v>32</v>
      </c>
      <c r="C26" s="482"/>
      <c r="D26" s="495" t="s">
        <v>25</v>
      </c>
      <c r="E26" s="495" t="s">
        <v>25</v>
      </c>
      <c r="F26" s="495" t="s">
        <v>25</v>
      </c>
      <c r="G26" s="495" t="s">
        <v>25</v>
      </c>
      <c r="H26" s="495" t="s">
        <v>25</v>
      </c>
      <c r="I26" s="495" t="s">
        <v>25</v>
      </c>
      <c r="J26" s="495" t="s">
        <v>25</v>
      </c>
      <c r="K26" s="495" t="s">
        <v>25</v>
      </c>
      <c r="L26" s="495">
        <v>13.184079601990051</v>
      </c>
      <c r="M26" s="495">
        <v>14.757709251101323</v>
      </c>
      <c r="N26" s="495">
        <v>10.730593607305936</v>
      </c>
      <c r="O26" s="495">
        <v>14.254859611231103</v>
      </c>
      <c r="P26" s="495">
        <v>11.791383219954648</v>
      </c>
      <c r="Q26" s="511">
        <v>11.320754716981133</v>
      </c>
      <c r="R26" s="495" t="s">
        <v>25</v>
      </c>
      <c r="S26" s="495" t="s">
        <v>25</v>
      </c>
      <c r="T26" s="495" t="s">
        <v>25</v>
      </c>
      <c r="U26" s="495" t="s">
        <v>25</v>
      </c>
      <c r="V26" s="495" t="s">
        <v>25</v>
      </c>
      <c r="W26" s="495" t="s">
        <v>25</v>
      </c>
      <c r="X26" s="495" t="s">
        <v>25</v>
      </c>
      <c r="Y26" s="495" t="s">
        <v>25</v>
      </c>
      <c r="Z26" s="495">
        <v>19.465648854961831</v>
      </c>
      <c r="AA26" s="495">
        <v>20.064724919093852</v>
      </c>
      <c r="AB26" s="495">
        <v>15.302491103202847</v>
      </c>
      <c r="AC26" s="495">
        <v>20.477815699658702</v>
      </c>
      <c r="AD26" s="495">
        <v>18.345323741007196</v>
      </c>
      <c r="AE26" s="495">
        <v>16.207951070336392</v>
      </c>
    </row>
    <row r="27" spans="1:130" s="494" customFormat="1" ht="12.75" customHeight="1">
      <c r="A27" s="119"/>
      <c r="B27" s="492" t="s">
        <v>82</v>
      </c>
      <c r="C27" s="490"/>
      <c r="D27" s="518">
        <v>7.3825503355704694</v>
      </c>
      <c r="E27" s="518">
        <v>9.8550724637681153</v>
      </c>
      <c r="F27" s="518">
        <v>9.6385542168674707</v>
      </c>
      <c r="G27" s="518">
        <v>13.27683615819209</v>
      </c>
      <c r="H27" s="518">
        <v>12.429378531073446</v>
      </c>
      <c r="I27" s="518">
        <v>13.850415512465373</v>
      </c>
      <c r="J27" s="518">
        <v>11.488250652741515</v>
      </c>
      <c r="K27" s="518">
        <v>9.1623036649214651</v>
      </c>
      <c r="L27" s="518">
        <v>9.4827586206896548</v>
      </c>
      <c r="M27" s="518">
        <v>8.3969465648854964</v>
      </c>
      <c r="N27" s="518">
        <v>10.330578512396695</v>
      </c>
      <c r="O27" s="518">
        <v>10.59190031152648</v>
      </c>
      <c r="P27" s="518">
        <v>10.679611650485436</v>
      </c>
      <c r="Q27" s="519">
        <v>12.433862433862434</v>
      </c>
      <c r="R27" s="518">
        <v>7.3593073593073592</v>
      </c>
      <c r="S27" s="518">
        <v>9.6</v>
      </c>
      <c r="T27" s="518">
        <v>9.7560975609756095</v>
      </c>
      <c r="U27" s="518">
        <v>11.372549019607844</v>
      </c>
      <c r="V27" s="518">
        <v>11.372549019607844</v>
      </c>
      <c r="W27" s="518">
        <v>11.811023622047244</v>
      </c>
      <c r="X27" s="518">
        <v>13.75</v>
      </c>
      <c r="Y27" s="518">
        <v>8.27</v>
      </c>
      <c r="Z27" s="518">
        <v>7.9470198675496686</v>
      </c>
      <c r="AA27" s="518">
        <v>8.7431693989071047</v>
      </c>
      <c r="AB27" s="518">
        <v>10.897435897435898</v>
      </c>
      <c r="AC27" s="518">
        <v>6.7264573991031389</v>
      </c>
      <c r="AD27" s="518">
        <v>7.9069767441860463</v>
      </c>
      <c r="AE27" s="518">
        <v>10.861423220973784</v>
      </c>
      <c r="AF27" s="124"/>
      <c r="AG27" s="124"/>
      <c r="AH27" s="124"/>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row>
    <row r="28" spans="1:130" ht="13.5">
      <c r="A28" s="119"/>
      <c r="B28" s="496" t="s">
        <v>83</v>
      </c>
      <c r="C28" s="482"/>
      <c r="D28" s="495">
        <v>0</v>
      </c>
      <c r="E28" s="495">
        <v>0</v>
      </c>
      <c r="F28" s="495">
        <v>0</v>
      </c>
      <c r="G28" s="495">
        <v>0.2824858757062147</v>
      </c>
      <c r="H28" s="495">
        <v>0</v>
      </c>
      <c r="I28" s="495">
        <v>0</v>
      </c>
      <c r="J28" s="495">
        <v>0</v>
      </c>
      <c r="K28" s="495">
        <v>0.3</v>
      </c>
      <c r="L28" s="495">
        <v>0</v>
      </c>
      <c r="M28" s="495">
        <v>0.38167938931297712</v>
      </c>
      <c r="N28" s="495">
        <v>0</v>
      </c>
      <c r="O28" s="495">
        <v>0</v>
      </c>
      <c r="P28" s="495">
        <v>0</v>
      </c>
      <c r="Q28" s="511">
        <v>0.26455026455026454</v>
      </c>
      <c r="R28" s="495">
        <v>0</v>
      </c>
      <c r="S28" s="495">
        <v>0</v>
      </c>
      <c r="T28" s="495">
        <v>0</v>
      </c>
      <c r="U28" s="495">
        <v>0.39215686274509803</v>
      </c>
      <c r="V28" s="495">
        <v>0</v>
      </c>
      <c r="W28" s="495">
        <v>0</v>
      </c>
      <c r="X28" s="495">
        <v>0</v>
      </c>
      <c r="Y28" s="495">
        <v>0.4</v>
      </c>
      <c r="Z28" s="495">
        <v>0</v>
      </c>
      <c r="AA28" s="495">
        <v>0.54644808743169404</v>
      </c>
      <c r="AB28" s="495">
        <v>0</v>
      </c>
      <c r="AC28" s="495">
        <v>0</v>
      </c>
      <c r="AD28" s="495">
        <v>0</v>
      </c>
      <c r="AE28" s="495">
        <v>0.37453183520599254</v>
      </c>
    </row>
    <row r="29" spans="1:130" s="494" customFormat="1" ht="12.75" customHeight="1">
      <c r="A29" s="119"/>
      <c r="B29" s="498" t="s">
        <v>81</v>
      </c>
      <c r="C29" s="493"/>
      <c r="D29" s="516">
        <v>57.142857142857146</v>
      </c>
      <c r="E29" s="516">
        <v>60.297239915074307</v>
      </c>
      <c r="F29" s="516">
        <v>56.385068762278976</v>
      </c>
      <c r="G29" s="516">
        <v>54.115226337448561</v>
      </c>
      <c r="H29" s="516">
        <v>59.13555992141454</v>
      </c>
      <c r="I29" s="516">
        <v>62.048192771084338</v>
      </c>
      <c r="J29" s="516">
        <v>63.116370808678504</v>
      </c>
      <c r="K29" s="516">
        <v>69.097888675623807</v>
      </c>
      <c r="L29" s="516">
        <v>73.706896551724142</v>
      </c>
      <c r="M29" s="516">
        <v>73.664122137404576</v>
      </c>
      <c r="N29" s="516">
        <v>72.314049586776861</v>
      </c>
      <c r="O29" s="516">
        <v>73.402061855670098</v>
      </c>
      <c r="P29" s="516">
        <v>72.570194384449252</v>
      </c>
      <c r="Q29" s="520">
        <v>76.458333333333329</v>
      </c>
      <c r="R29" s="516">
        <v>66.149068322981364</v>
      </c>
      <c r="S29" s="516">
        <v>68.693009118541028</v>
      </c>
      <c r="T29" s="516">
        <v>67.441860465116278</v>
      </c>
      <c r="U29" s="516">
        <v>64.024390243902445</v>
      </c>
      <c r="V29" s="516">
        <v>68.421052631578945</v>
      </c>
      <c r="W29" s="516">
        <v>68.996960486322195</v>
      </c>
      <c r="X29" s="516">
        <v>73.8</v>
      </c>
      <c r="Y29" s="516">
        <v>79.400000000000006</v>
      </c>
      <c r="Z29" s="517">
        <v>79.47019867549669</v>
      </c>
      <c r="AA29" s="517">
        <v>80.327868852459019</v>
      </c>
      <c r="AB29" s="517">
        <v>80.769230769230774</v>
      </c>
      <c r="AC29" s="521">
        <v>83.388704318936874</v>
      </c>
      <c r="AD29" s="521">
        <v>80.344827586206904</v>
      </c>
      <c r="AE29" s="521">
        <v>80.733944954128447</v>
      </c>
      <c r="AF29" s="124"/>
      <c r="AG29" s="124"/>
      <c r="AH29" s="124"/>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row>
    <row r="30" spans="1:130" ht="13.5">
      <c r="A30" s="119"/>
      <c r="B30" s="496" t="s">
        <v>84</v>
      </c>
      <c r="C30" s="487"/>
      <c r="D30" s="495">
        <v>4.9107142857142856</v>
      </c>
      <c r="E30" s="495">
        <v>4.8832271762208066</v>
      </c>
      <c r="F30" s="495">
        <v>5.1080550098231825</v>
      </c>
      <c r="G30" s="495">
        <v>4.9382716049382713</v>
      </c>
      <c r="H30" s="495">
        <v>3.1434184675834969</v>
      </c>
      <c r="I30" s="495">
        <v>3.4136546184738954</v>
      </c>
      <c r="J30" s="495">
        <v>3.747534516765286</v>
      </c>
      <c r="K30" s="495">
        <v>1.727447216890595</v>
      </c>
      <c r="L30" s="495">
        <v>1.2931034482758621</v>
      </c>
      <c r="M30" s="495">
        <v>0.38167938931297712</v>
      </c>
      <c r="N30" s="495">
        <v>2.0661157024793386</v>
      </c>
      <c r="O30" s="495">
        <v>1.0309278350515463</v>
      </c>
      <c r="P30" s="495">
        <v>1.079913606911447</v>
      </c>
      <c r="Q30" s="511">
        <v>0.41666666666666669</v>
      </c>
      <c r="R30" s="495">
        <v>4.3478260869565215</v>
      </c>
      <c r="S30" s="495">
        <v>2.43161094224924</v>
      </c>
      <c r="T30" s="495">
        <v>2.6162790697674421</v>
      </c>
      <c r="U30" s="495">
        <v>3.0487804878048781</v>
      </c>
      <c r="V30" s="495">
        <v>2.3391812865497075</v>
      </c>
      <c r="W30" s="495">
        <v>2.43161094224924</v>
      </c>
      <c r="X30" s="495">
        <v>2.3519999999999999</v>
      </c>
      <c r="Y30" s="495">
        <v>0.86899999999999999</v>
      </c>
      <c r="Z30" s="495">
        <v>0</v>
      </c>
      <c r="AA30" s="495">
        <v>0</v>
      </c>
      <c r="AB30" s="495">
        <v>1.2820512820512822</v>
      </c>
      <c r="AC30" s="495">
        <v>0.99667774086378735</v>
      </c>
      <c r="AD30" s="495">
        <v>0.68965517241379315</v>
      </c>
      <c r="AE30" s="495">
        <v>0.6116207951070336</v>
      </c>
    </row>
    <row r="31" spans="1:130" s="439" customFormat="1" ht="24.75" customHeight="1">
      <c r="A31" s="291"/>
      <c r="B31" s="651" t="s">
        <v>159</v>
      </c>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522"/>
      <c r="AG31" s="522"/>
      <c r="AH31" s="522"/>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c r="BT31" s="291"/>
      <c r="BU31" s="291"/>
      <c r="BV31" s="291"/>
      <c r="BW31" s="291"/>
      <c r="BX31" s="291"/>
      <c r="BY31" s="291"/>
      <c r="BZ31" s="291"/>
      <c r="CA31" s="291"/>
      <c r="CB31" s="291"/>
      <c r="CC31" s="291"/>
      <c r="CD31" s="291"/>
      <c r="CE31" s="291"/>
      <c r="CF31" s="291"/>
      <c r="CG31" s="291"/>
      <c r="CH31" s="291"/>
      <c r="CI31" s="291"/>
      <c r="CJ31" s="291"/>
      <c r="CK31" s="291"/>
      <c r="CL31" s="291"/>
      <c r="CM31" s="291"/>
      <c r="CN31" s="291"/>
      <c r="CO31" s="291"/>
      <c r="CP31" s="291"/>
      <c r="CQ31" s="291"/>
      <c r="CR31" s="291"/>
      <c r="CS31" s="291"/>
      <c r="CT31" s="291"/>
      <c r="CU31" s="291"/>
      <c r="CV31" s="291"/>
      <c r="CW31" s="291"/>
      <c r="CX31" s="291"/>
      <c r="CY31" s="291"/>
      <c r="CZ31" s="291"/>
      <c r="DA31" s="291"/>
      <c r="DB31" s="291"/>
      <c r="DC31" s="291"/>
      <c r="DD31" s="291"/>
      <c r="DE31" s="291"/>
      <c r="DF31" s="291"/>
      <c r="DG31" s="291"/>
      <c r="DH31" s="291"/>
      <c r="DI31" s="291"/>
      <c r="DJ31" s="291"/>
      <c r="DK31" s="291"/>
      <c r="DL31" s="291"/>
      <c r="DM31" s="291"/>
      <c r="DN31" s="291"/>
      <c r="DO31" s="291"/>
      <c r="DP31" s="291"/>
      <c r="DQ31" s="291"/>
      <c r="DR31" s="291"/>
      <c r="DS31" s="291"/>
      <c r="DT31" s="291"/>
      <c r="DU31" s="291"/>
      <c r="DV31" s="291"/>
      <c r="DW31" s="291"/>
      <c r="DX31" s="291"/>
      <c r="DY31" s="291"/>
      <c r="DZ31" s="291"/>
    </row>
    <row r="32" spans="1:130" s="439" customFormat="1" ht="24.75" customHeight="1">
      <c r="A32" s="291"/>
      <c r="B32" s="652"/>
      <c r="C32" s="652"/>
      <c r="D32" s="652"/>
      <c r="E32" s="652"/>
      <c r="F32" s="652"/>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522"/>
      <c r="AG32" s="522"/>
      <c r="AH32" s="522"/>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c r="BS32" s="291"/>
      <c r="BT32" s="291"/>
      <c r="BU32" s="291"/>
      <c r="BV32" s="291"/>
      <c r="BW32" s="291"/>
      <c r="BX32" s="291"/>
      <c r="BY32" s="291"/>
      <c r="BZ32" s="291"/>
      <c r="CA32" s="291"/>
      <c r="CB32" s="291"/>
      <c r="CC32" s="291"/>
      <c r="CD32" s="291"/>
      <c r="CE32" s="291"/>
      <c r="CF32" s="291"/>
      <c r="CG32" s="291"/>
      <c r="CH32" s="291"/>
      <c r="CI32" s="291"/>
      <c r="CJ32" s="291"/>
      <c r="CK32" s="291"/>
      <c r="CL32" s="291"/>
      <c r="CM32" s="291"/>
      <c r="CN32" s="291"/>
      <c r="CO32" s="291"/>
      <c r="CP32" s="291"/>
      <c r="CQ32" s="291"/>
      <c r="CR32" s="291"/>
      <c r="CS32" s="291"/>
      <c r="CT32" s="291"/>
      <c r="CU32" s="291"/>
      <c r="CV32" s="291"/>
      <c r="CW32" s="291"/>
      <c r="CX32" s="291"/>
      <c r="CY32" s="291"/>
      <c r="CZ32" s="291"/>
      <c r="DA32" s="291"/>
      <c r="DB32" s="291"/>
      <c r="DC32" s="291"/>
      <c r="DD32" s="291"/>
      <c r="DE32" s="291"/>
      <c r="DF32" s="291"/>
      <c r="DG32" s="291"/>
      <c r="DH32" s="291"/>
      <c r="DI32" s="291"/>
      <c r="DJ32" s="291"/>
      <c r="DK32" s="291"/>
      <c r="DL32" s="291"/>
      <c r="DM32" s="291"/>
      <c r="DN32" s="291"/>
      <c r="DO32" s="291"/>
      <c r="DP32" s="291"/>
      <c r="DQ32" s="291"/>
      <c r="DR32" s="291"/>
      <c r="DS32" s="291"/>
      <c r="DT32" s="291"/>
      <c r="DU32" s="291"/>
      <c r="DV32" s="291"/>
      <c r="DW32" s="291"/>
      <c r="DX32" s="291"/>
      <c r="DY32" s="291"/>
      <c r="DZ32" s="291"/>
    </row>
    <row r="33" spans="1:31" ht="15.75" customHeight="1">
      <c r="A33" s="119"/>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row>
  </sheetData>
  <mergeCells count="4">
    <mergeCell ref="R5:AE5"/>
    <mergeCell ref="B2:AE3"/>
    <mergeCell ref="D5:Q5"/>
    <mergeCell ref="B31:AE33"/>
  </mergeCells>
  <hyperlinks>
    <hyperlink ref="B4" location="ÍNDICE!A1" display="Índice"/>
  </hyperlinks>
  <pageMargins left="0.15748031496062992" right="0.15748031496062992" top="0.19685039370078741" bottom="0.19685039370078741" header="0" footer="0"/>
  <pageSetup paperSize="9" scale="89" orientation="landscape"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zoomScale="80" zoomScaleNormal="80" workbookViewId="0">
      <selection activeCell="C4" sqref="C4"/>
    </sheetView>
  </sheetViews>
  <sheetFormatPr baseColWidth="10" defaultRowHeight="12.75"/>
  <cols>
    <col min="1" max="1" width="4.42578125" style="251" customWidth="1"/>
    <col min="2" max="2" width="16.5703125" style="251" customWidth="1"/>
    <col min="3" max="3" width="14.28515625" style="251" customWidth="1"/>
    <col min="4" max="31" width="7.42578125" style="533" customWidth="1"/>
    <col min="32" max="16384" width="11.42578125" style="251"/>
  </cols>
  <sheetData>
    <row r="1" spans="1:31">
      <c r="A1" s="119"/>
      <c r="B1" s="119"/>
      <c r="C1" s="119"/>
      <c r="D1" s="508"/>
      <c r="E1" s="508"/>
      <c r="F1" s="508"/>
      <c r="G1" s="508"/>
      <c r="H1" s="508"/>
      <c r="I1" s="508"/>
      <c r="J1" s="508"/>
      <c r="K1" s="508"/>
      <c r="L1" s="508"/>
      <c r="M1" s="508"/>
      <c r="N1" s="508"/>
      <c r="O1" s="508"/>
      <c r="P1" s="508"/>
      <c r="Q1" s="508"/>
      <c r="R1" s="508"/>
      <c r="S1" s="508"/>
      <c r="T1" s="508"/>
      <c r="U1" s="508"/>
      <c r="V1" s="508"/>
    </row>
    <row r="2" spans="1:31" ht="12.75" customHeight="1">
      <c r="A2" s="119"/>
      <c r="B2" s="654" t="s">
        <v>174</v>
      </c>
      <c r="C2" s="654"/>
      <c r="D2" s="654"/>
      <c r="E2" s="654"/>
      <c r="F2" s="654"/>
      <c r="G2" s="654"/>
      <c r="H2" s="654"/>
      <c r="I2" s="654"/>
      <c r="J2" s="654"/>
      <c r="K2" s="654"/>
      <c r="L2" s="654"/>
      <c r="M2" s="654"/>
      <c r="N2" s="654"/>
      <c r="O2" s="654"/>
      <c r="P2" s="654"/>
      <c r="Q2" s="654"/>
      <c r="R2" s="654"/>
      <c r="S2" s="654"/>
      <c r="T2" s="654"/>
      <c r="U2" s="654"/>
      <c r="V2" s="654"/>
      <c r="W2" s="654"/>
      <c r="X2" s="654"/>
      <c r="Y2" s="654"/>
      <c r="Z2" s="654"/>
      <c r="AA2" s="646"/>
      <c r="AB2" s="646"/>
      <c r="AC2" s="646"/>
      <c r="AD2" s="646"/>
      <c r="AE2" s="646"/>
    </row>
    <row r="3" spans="1:31" ht="17.25" customHeight="1">
      <c r="A3" s="119"/>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46"/>
      <c r="AB3" s="646"/>
      <c r="AC3" s="646"/>
      <c r="AD3" s="646"/>
      <c r="AE3" s="646"/>
    </row>
    <row r="4" spans="1:31" ht="14.25" customHeight="1">
      <c r="A4" s="119"/>
      <c r="B4" s="462" t="s">
        <v>52</v>
      </c>
      <c r="C4" s="527" t="s">
        <v>53</v>
      </c>
      <c r="D4" s="534"/>
      <c r="E4" s="534"/>
      <c r="F4" s="534"/>
      <c r="G4" s="534"/>
      <c r="H4" s="534"/>
      <c r="I4" s="534"/>
      <c r="J4" s="534"/>
      <c r="K4" s="534"/>
      <c r="L4" s="534"/>
      <c r="M4" s="534"/>
      <c r="N4" s="534"/>
      <c r="O4" s="534"/>
      <c r="P4" s="535"/>
      <c r="Q4" s="536"/>
      <c r="R4" s="536"/>
      <c r="S4" s="536"/>
      <c r="T4" s="536"/>
      <c r="U4" s="534"/>
      <c r="V4" s="534"/>
    </row>
    <row r="5" spans="1:31" ht="14.25" customHeight="1">
      <c r="A5" s="119"/>
      <c r="B5" s="119"/>
      <c r="C5" s="480"/>
      <c r="D5" s="653" t="s">
        <v>19</v>
      </c>
      <c r="E5" s="653"/>
      <c r="F5" s="653"/>
      <c r="G5" s="653"/>
      <c r="H5" s="653"/>
      <c r="I5" s="653"/>
      <c r="J5" s="653"/>
      <c r="K5" s="653"/>
      <c r="L5" s="653"/>
      <c r="M5" s="653"/>
      <c r="N5" s="653"/>
      <c r="O5" s="653"/>
      <c r="P5" s="653"/>
      <c r="Q5" s="653"/>
      <c r="R5" s="653" t="s">
        <v>18</v>
      </c>
      <c r="S5" s="653"/>
      <c r="T5" s="653"/>
      <c r="U5" s="653"/>
      <c r="V5" s="653"/>
      <c r="W5" s="653"/>
      <c r="X5" s="653"/>
      <c r="Y5" s="653"/>
      <c r="Z5" s="653"/>
      <c r="AA5" s="653"/>
      <c r="AB5" s="653"/>
      <c r="AC5" s="653"/>
      <c r="AD5" s="653"/>
      <c r="AE5" s="653"/>
    </row>
    <row r="6" spans="1:31" ht="12.75" customHeight="1">
      <c r="A6" s="119"/>
      <c r="B6" s="482"/>
      <c r="C6" s="483"/>
      <c r="D6" s="500">
        <v>2008</v>
      </c>
      <c r="E6" s="500">
        <v>2009</v>
      </c>
      <c r="F6" s="500">
        <v>2010</v>
      </c>
      <c r="G6" s="500">
        <v>2011</v>
      </c>
      <c r="H6" s="500">
        <v>2012</v>
      </c>
      <c r="I6" s="500">
        <v>2013</v>
      </c>
      <c r="J6" s="500">
        <v>2014</v>
      </c>
      <c r="K6" s="502" t="s">
        <v>75</v>
      </c>
      <c r="L6" s="448" t="s">
        <v>88</v>
      </c>
      <c r="M6" s="448" t="s">
        <v>89</v>
      </c>
      <c r="N6" s="448" t="s">
        <v>90</v>
      </c>
      <c r="O6" s="448" t="s">
        <v>104</v>
      </c>
      <c r="P6" s="448" t="s">
        <v>105</v>
      </c>
      <c r="Q6" s="449" t="s">
        <v>106</v>
      </c>
      <c r="R6" s="500">
        <v>2008</v>
      </c>
      <c r="S6" s="500">
        <v>2009</v>
      </c>
      <c r="T6" s="500">
        <v>2010</v>
      </c>
      <c r="U6" s="500">
        <v>2011</v>
      </c>
      <c r="V6" s="500">
        <v>2012</v>
      </c>
      <c r="W6" s="500">
        <v>2013</v>
      </c>
      <c r="X6" s="500">
        <v>2014</v>
      </c>
      <c r="Y6" s="500" t="s">
        <v>75</v>
      </c>
      <c r="Z6" s="448" t="s">
        <v>88</v>
      </c>
      <c r="AA6" s="448" t="s">
        <v>89</v>
      </c>
      <c r="AB6" s="448" t="s">
        <v>90</v>
      </c>
      <c r="AC6" s="448" t="s">
        <v>104</v>
      </c>
      <c r="AD6" s="448" t="s">
        <v>105</v>
      </c>
      <c r="AE6" s="449" t="s">
        <v>106</v>
      </c>
    </row>
    <row r="7" spans="1:31" ht="12.75" customHeight="1">
      <c r="A7" s="119"/>
      <c r="B7" s="484" t="s">
        <v>11</v>
      </c>
      <c r="C7" s="485"/>
      <c r="D7" s="503">
        <v>2021</v>
      </c>
      <c r="E7" s="503">
        <v>2003</v>
      </c>
      <c r="F7" s="503">
        <v>1996</v>
      </c>
      <c r="G7" s="503">
        <v>1992</v>
      </c>
      <c r="H7" s="503">
        <v>1878</v>
      </c>
      <c r="I7" s="503">
        <v>1993</v>
      </c>
      <c r="J7" s="503">
        <v>1974</v>
      </c>
      <c r="K7" s="503">
        <v>1940</v>
      </c>
      <c r="L7" s="503">
        <v>1835</v>
      </c>
      <c r="M7" s="503">
        <v>1766</v>
      </c>
      <c r="N7" s="503">
        <v>1869</v>
      </c>
      <c r="O7" s="503">
        <v>1831</v>
      </c>
      <c r="P7" s="503">
        <v>1860</v>
      </c>
      <c r="Q7" s="504">
        <v>2028</v>
      </c>
      <c r="R7" s="503">
        <v>1317</v>
      </c>
      <c r="S7" s="503">
        <v>1319</v>
      </c>
      <c r="T7" s="503">
        <v>1236</v>
      </c>
      <c r="U7" s="503">
        <v>1202</v>
      </c>
      <c r="V7" s="503">
        <v>1172</v>
      </c>
      <c r="W7" s="503">
        <v>1269</v>
      </c>
      <c r="X7" s="503">
        <v>1209</v>
      </c>
      <c r="Y7" s="503">
        <v>1158</v>
      </c>
      <c r="Z7" s="529">
        <v>1091</v>
      </c>
      <c r="AA7" s="529">
        <v>1125</v>
      </c>
      <c r="AB7" s="529">
        <v>1116</v>
      </c>
      <c r="AC7" s="503">
        <v>1126</v>
      </c>
      <c r="AD7" s="503">
        <v>1157</v>
      </c>
      <c r="AE7" s="504">
        <v>1272</v>
      </c>
    </row>
    <row r="8" spans="1:31" s="119" customFormat="1" ht="12.75" customHeight="1">
      <c r="B8" s="121" t="s">
        <v>17</v>
      </c>
      <c r="D8" s="120">
        <v>141.71427289218425</v>
      </c>
      <c r="E8" s="120">
        <v>138.47025965766113</v>
      </c>
      <c r="F8" s="120">
        <v>136.52726885953902</v>
      </c>
      <c r="G8" s="120">
        <v>135.5038436971326</v>
      </c>
      <c r="H8" s="120">
        <v>127.3696140049605</v>
      </c>
      <c r="I8" s="120">
        <v>135.38951488707238</v>
      </c>
      <c r="J8" s="120">
        <v>134.57702318897097</v>
      </c>
      <c r="K8" s="120">
        <v>132.21671546417608</v>
      </c>
      <c r="L8" s="120">
        <v>125.26905540305575</v>
      </c>
      <c r="M8" s="120">
        <v>120.11374758293188</v>
      </c>
      <c r="N8" s="120">
        <v>126.41113446045983</v>
      </c>
      <c r="O8" s="120">
        <v>122.56526215310549</v>
      </c>
      <c r="P8" s="120">
        <v>123.0768416364985</v>
      </c>
      <c r="Q8" s="515">
        <v>133.55407952394688</v>
      </c>
      <c r="R8" s="120">
        <v>95.628187152422029</v>
      </c>
      <c r="S8" s="120">
        <v>94.550615761781188</v>
      </c>
      <c r="T8" s="120">
        <v>87.773056938154795</v>
      </c>
      <c r="U8" s="120">
        <v>85.056638380498967</v>
      </c>
      <c r="V8" s="120">
        <v>82.813920935316816</v>
      </c>
      <c r="W8" s="120">
        <v>89.945777368253175</v>
      </c>
      <c r="X8" s="120">
        <v>86.152162248250775</v>
      </c>
      <c r="Y8" s="120">
        <v>82.613968752229439</v>
      </c>
      <c r="Z8" s="120">
        <v>78.040838749458146</v>
      </c>
      <c r="AA8" s="120">
        <v>80.257909684525771</v>
      </c>
      <c r="AB8" s="120">
        <v>79.203817112992482</v>
      </c>
      <c r="AC8" s="120">
        <v>79.12504286525413</v>
      </c>
      <c r="AD8" s="120">
        <v>80.26472791852818</v>
      </c>
      <c r="AE8" s="515">
        <v>87.933844990328666</v>
      </c>
    </row>
    <row r="9" spans="1:31" s="119" customFormat="1" ht="12.75" customHeight="1">
      <c r="B9" s="121" t="s">
        <v>67</v>
      </c>
      <c r="D9" s="120">
        <v>1.0336467095497288</v>
      </c>
      <c r="E9" s="120">
        <v>1.0514228657014471</v>
      </c>
      <c r="F9" s="120">
        <v>1.0576152304609221</v>
      </c>
      <c r="G9" s="120">
        <v>1.0732931726907644</v>
      </c>
      <c r="H9" s="120">
        <v>1.0899893503727369</v>
      </c>
      <c r="I9" s="120">
        <v>1.0968389362769695</v>
      </c>
      <c r="J9" s="120">
        <v>1.1013171225937184</v>
      </c>
      <c r="K9" s="120">
        <v>1.1267087276551</v>
      </c>
      <c r="L9" s="120">
        <v>1.1428571428571432</v>
      </c>
      <c r="M9" s="120">
        <v>1.1452328159645233</v>
      </c>
      <c r="N9" s="120">
        <v>1.1632208922742111</v>
      </c>
      <c r="O9" s="120">
        <v>1.1676679410158384</v>
      </c>
      <c r="P9" s="120">
        <v>1.1806451612903226</v>
      </c>
      <c r="Q9" s="515">
        <v>1.208086785009862</v>
      </c>
      <c r="R9" s="120">
        <v>1.0296127562642368</v>
      </c>
      <c r="S9" s="120">
        <v>1.05761940864291</v>
      </c>
      <c r="T9" s="120">
        <v>1.0663430420711968</v>
      </c>
      <c r="U9" s="120">
        <v>1.0981697171381053</v>
      </c>
      <c r="V9" s="120">
        <v>1.10580204778157</v>
      </c>
      <c r="W9" s="120">
        <v>1.1111111111111112</v>
      </c>
      <c r="X9" s="120">
        <v>1.1200000000000001</v>
      </c>
      <c r="Y9" s="120">
        <v>1.1299999999999999</v>
      </c>
      <c r="Z9" s="120">
        <v>1.1687170474516704</v>
      </c>
      <c r="AA9" s="120">
        <v>1.1658119658119657</v>
      </c>
      <c r="AB9" s="120">
        <v>1.1805054151624537</v>
      </c>
      <c r="AC9" s="120">
        <v>1.1936056838365896</v>
      </c>
      <c r="AD9" s="120">
        <v>1.1996542783059636</v>
      </c>
      <c r="AE9" s="515">
        <v>1.2515723270440251</v>
      </c>
    </row>
    <row r="10" spans="1:31" s="119" customFormat="1" ht="12.75" customHeight="1">
      <c r="B10" s="121" t="s">
        <v>2</v>
      </c>
      <c r="D10" s="120">
        <v>52.746165264720439</v>
      </c>
      <c r="E10" s="120">
        <v>53.320019970044932</v>
      </c>
      <c r="F10" s="120">
        <v>52.104208416833664</v>
      </c>
      <c r="G10" s="120">
        <v>52.309236947791163</v>
      </c>
      <c r="H10" s="120">
        <v>55.271565495207668</v>
      </c>
      <c r="I10" s="120">
        <v>55.393878575012543</v>
      </c>
      <c r="J10" s="120">
        <v>55.268490374873352</v>
      </c>
      <c r="K10" s="120">
        <v>56.098843322818084</v>
      </c>
      <c r="L10" s="120">
        <v>54.347826086956523</v>
      </c>
      <c r="M10" s="120">
        <v>56.208425720620845</v>
      </c>
      <c r="N10" s="120">
        <v>56.474428726877044</v>
      </c>
      <c r="O10" s="120">
        <v>56.308028399781541</v>
      </c>
      <c r="P10" s="120">
        <v>57.795698924731184</v>
      </c>
      <c r="Q10" s="515">
        <v>58.974358974358978</v>
      </c>
      <c r="R10" s="120">
        <v>60.516324981017462</v>
      </c>
      <c r="S10" s="120">
        <v>60.955269143290373</v>
      </c>
      <c r="T10" s="120">
        <v>60.517799352750806</v>
      </c>
      <c r="U10" s="120">
        <v>60.815307820299502</v>
      </c>
      <c r="V10" s="120">
        <v>65.017064846416389</v>
      </c>
      <c r="W10" s="120">
        <v>63.278171788810084</v>
      </c>
      <c r="X10" s="120">
        <v>63.5</v>
      </c>
      <c r="Y10" s="120">
        <v>64.650000000000006</v>
      </c>
      <c r="Z10" s="120">
        <v>63.971880492091387</v>
      </c>
      <c r="AA10" s="120">
        <v>63.589743589743591</v>
      </c>
      <c r="AB10" s="120">
        <v>64.259927797833939</v>
      </c>
      <c r="AC10" s="120">
        <v>65.275310834813496</v>
      </c>
      <c r="AD10" s="120">
        <v>65.600691443388072</v>
      </c>
      <c r="AE10" s="515">
        <v>68.474842767295598</v>
      </c>
    </row>
    <row r="11" spans="1:31" s="119" customFormat="1" ht="12.75" customHeight="1">
      <c r="B11" s="121" t="s">
        <v>5</v>
      </c>
      <c r="D11" s="120">
        <v>65.165759524987635</v>
      </c>
      <c r="E11" s="120">
        <v>65.851223165252122</v>
      </c>
      <c r="F11" s="120">
        <v>61.923847695390783</v>
      </c>
      <c r="G11" s="120">
        <v>60.371672526368656</v>
      </c>
      <c r="H11" s="120">
        <v>62.40681576144835</v>
      </c>
      <c r="I11" s="120">
        <v>63.67285499247366</v>
      </c>
      <c r="J11" s="120">
        <v>61.340725806451616</v>
      </c>
      <c r="K11" s="120">
        <v>60.094000000000001</v>
      </c>
      <c r="L11" s="120">
        <v>58.902691511387161</v>
      </c>
      <c r="M11" s="120">
        <v>64.855875831485591</v>
      </c>
      <c r="N11" s="120">
        <v>60.2829162132753</v>
      </c>
      <c r="O11" s="120">
        <v>61.496450027307482</v>
      </c>
      <c r="P11" s="120">
        <v>62.204301075268816</v>
      </c>
      <c r="Q11" s="515">
        <v>62.721893491124256</v>
      </c>
      <c r="R11" s="120" t="s">
        <v>25</v>
      </c>
      <c r="S11" s="120" t="s">
        <v>25</v>
      </c>
      <c r="T11" s="120" t="s">
        <v>25</v>
      </c>
      <c r="U11" s="120" t="s">
        <v>25</v>
      </c>
      <c r="V11" s="120" t="s">
        <v>25</v>
      </c>
      <c r="W11" s="120" t="s">
        <v>25</v>
      </c>
      <c r="X11" s="120" t="s">
        <v>25</v>
      </c>
      <c r="Y11" s="120" t="s">
        <v>25</v>
      </c>
      <c r="Z11" s="120" t="s">
        <v>25</v>
      </c>
      <c r="AA11" s="120" t="s">
        <v>25</v>
      </c>
      <c r="AB11" s="120" t="s">
        <v>25</v>
      </c>
      <c r="AC11" s="120" t="s">
        <v>25</v>
      </c>
      <c r="AD11" s="120" t="s">
        <v>25</v>
      </c>
      <c r="AE11" s="515" t="s">
        <v>25</v>
      </c>
    </row>
    <row r="12" spans="1:31" ht="12.75" customHeight="1">
      <c r="A12" s="119"/>
      <c r="B12" s="329" t="s">
        <v>10</v>
      </c>
      <c r="C12" s="482"/>
      <c r="D12" s="495">
        <v>73.729341909945589</v>
      </c>
      <c r="E12" s="495">
        <v>73.229156265601645</v>
      </c>
      <c r="F12" s="495">
        <v>74.344188376753479</v>
      </c>
      <c r="G12" s="495">
        <v>74.20391762933221</v>
      </c>
      <c r="H12" s="495">
        <v>73.824281150159749</v>
      </c>
      <c r="I12" s="495">
        <v>72.937280481685889</v>
      </c>
      <c r="J12" s="495">
        <v>73.591229838709793</v>
      </c>
      <c r="K12" s="495">
        <v>73.849999999999994</v>
      </c>
      <c r="L12" s="495">
        <v>74.140786749482388</v>
      </c>
      <c r="M12" s="495">
        <v>72.355875831485506</v>
      </c>
      <c r="N12" s="495">
        <v>73.426550598476553</v>
      </c>
      <c r="O12" s="495">
        <v>73.340251228836664</v>
      </c>
      <c r="P12" s="495">
        <v>73.250537634408431</v>
      </c>
      <c r="Q12" s="511">
        <v>72.835798816568087</v>
      </c>
      <c r="R12" s="495">
        <v>67.596051632497975</v>
      </c>
      <c r="S12" s="495">
        <v>67.164518574677786</v>
      </c>
      <c r="T12" s="495">
        <v>67.706310679611576</v>
      </c>
      <c r="U12" s="495">
        <v>66.976705490848545</v>
      </c>
      <c r="V12" s="495">
        <v>66.872866894198069</v>
      </c>
      <c r="W12" s="495">
        <v>65.946414499605865</v>
      </c>
      <c r="X12" s="495">
        <v>65.967132292522649</v>
      </c>
      <c r="Y12" s="495">
        <v>66.239999999999995</v>
      </c>
      <c r="Z12" s="530">
        <v>66.221441124780341</v>
      </c>
      <c r="AA12" s="530">
        <v>65.01196581196578</v>
      </c>
      <c r="AB12" s="530">
        <v>65.223826714801419</v>
      </c>
      <c r="AC12" s="495">
        <v>65.559502664298336</v>
      </c>
      <c r="AD12" s="495">
        <v>65.647363872082948</v>
      </c>
      <c r="AE12" s="511">
        <v>65.051100628930683</v>
      </c>
    </row>
    <row r="13" spans="1:31" ht="12.75" customHeight="1">
      <c r="A13" s="119"/>
      <c r="B13" s="484" t="s">
        <v>6</v>
      </c>
      <c r="C13" s="486"/>
      <c r="D13" s="512">
        <v>90.004948045522013</v>
      </c>
      <c r="E13" s="512">
        <v>90.564153769345978</v>
      </c>
      <c r="F13" s="512">
        <v>89.428857715430865</v>
      </c>
      <c r="G13" s="512">
        <v>88.45381526104417</v>
      </c>
      <c r="H13" s="512">
        <v>89.030883919062831</v>
      </c>
      <c r="I13" s="512">
        <v>89.513296537882596</v>
      </c>
      <c r="J13" s="512">
        <v>89.00709219858156</v>
      </c>
      <c r="K13" s="512">
        <v>88.958990536277597</v>
      </c>
      <c r="L13" s="512">
        <v>92.236024844720504</v>
      </c>
      <c r="M13" s="512">
        <v>90.576496674057651</v>
      </c>
      <c r="N13" s="512">
        <v>89.553862894450489</v>
      </c>
      <c r="O13" s="512">
        <v>93.17312943746586</v>
      </c>
      <c r="P13" s="512">
        <v>92.258064516129039</v>
      </c>
      <c r="Q13" s="513">
        <v>91.370808678500978</v>
      </c>
      <c r="R13" s="512">
        <v>89.901290812452544</v>
      </c>
      <c r="S13" s="512">
        <v>90.523123578468542</v>
      </c>
      <c r="T13" s="512">
        <v>88.511326860841422</v>
      </c>
      <c r="U13" s="512">
        <v>88.435940099833616</v>
      </c>
      <c r="V13" s="512">
        <v>88.907849829351534</v>
      </c>
      <c r="W13" s="512">
        <v>89.125295508274235</v>
      </c>
      <c r="X13" s="512">
        <v>88.33</v>
      </c>
      <c r="Y13" s="512">
        <v>88.1</v>
      </c>
      <c r="Z13" s="461">
        <v>90.685413005272409</v>
      </c>
      <c r="AA13" s="461">
        <v>89.572649572649567</v>
      </c>
      <c r="AB13" s="461">
        <v>87.725631768953065</v>
      </c>
      <c r="AC13" s="512">
        <v>92.806394316163406</v>
      </c>
      <c r="AD13" s="512">
        <v>91.097666378565251</v>
      </c>
      <c r="AE13" s="513">
        <v>90.015723270440247</v>
      </c>
    </row>
    <row r="14" spans="1:31" s="119" customFormat="1" ht="12.75" customHeight="1">
      <c r="B14" s="121" t="s">
        <v>1</v>
      </c>
      <c r="D14" s="120">
        <v>11.632855022266206</v>
      </c>
      <c r="E14" s="120">
        <v>11.680479281078393</v>
      </c>
      <c r="F14" s="120">
        <v>11.680360721442884</v>
      </c>
      <c r="G14" s="120">
        <v>10.820281124497985</v>
      </c>
      <c r="H14" s="120">
        <v>10.319488817891378</v>
      </c>
      <c r="I14" s="120">
        <v>10.417461113898634</v>
      </c>
      <c r="J14" s="120">
        <v>9.9430443548387437</v>
      </c>
      <c r="K14" s="120">
        <v>10.31</v>
      </c>
      <c r="L14" s="120">
        <v>9.4006211180124222</v>
      </c>
      <c r="M14" s="120">
        <v>10.074279379157424</v>
      </c>
      <c r="N14" s="120">
        <v>10.207834602829172</v>
      </c>
      <c r="O14" s="120">
        <v>9.9606772255598006</v>
      </c>
      <c r="P14" s="120">
        <v>9.2854838709677381</v>
      </c>
      <c r="Q14" s="515">
        <v>9.5601577909270166</v>
      </c>
      <c r="R14" s="120">
        <v>10.937737281700823</v>
      </c>
      <c r="S14" s="120">
        <v>11.712661106899169</v>
      </c>
      <c r="T14" s="120">
        <v>11.407766990291263</v>
      </c>
      <c r="U14" s="120">
        <v>10.278702163061549</v>
      </c>
      <c r="V14" s="120">
        <v>9.366040955631421</v>
      </c>
      <c r="W14" s="120">
        <v>10.021276595744684</v>
      </c>
      <c r="X14" s="120">
        <v>9.7899999999999991</v>
      </c>
      <c r="Y14" s="120">
        <v>9.67</v>
      </c>
      <c r="Z14" s="120">
        <v>9.3304042179261781</v>
      </c>
      <c r="AA14" s="120">
        <v>10.191452991452989</v>
      </c>
      <c r="AB14" s="120">
        <v>10.216606498194945</v>
      </c>
      <c r="AC14" s="120">
        <v>9.962699822380106</v>
      </c>
      <c r="AD14" s="120">
        <v>9.1598962834917828</v>
      </c>
      <c r="AE14" s="515">
        <v>9.4520440251572246</v>
      </c>
    </row>
    <row r="15" spans="1:31" s="119" customFormat="1" ht="12.75" customHeight="1">
      <c r="B15" s="121" t="s">
        <v>94</v>
      </c>
      <c r="D15" s="120"/>
      <c r="E15" s="120"/>
      <c r="F15" s="120"/>
      <c r="G15" s="120"/>
      <c r="H15" s="120"/>
      <c r="I15" s="120"/>
      <c r="J15" s="120"/>
      <c r="K15" s="120"/>
      <c r="L15" s="120"/>
      <c r="M15" s="120"/>
      <c r="N15" s="120"/>
      <c r="O15" s="120"/>
      <c r="P15" s="120"/>
      <c r="Q15" s="515"/>
      <c r="R15" s="120"/>
      <c r="S15" s="120"/>
      <c r="T15" s="120"/>
      <c r="U15" s="120"/>
      <c r="V15" s="120"/>
      <c r="W15" s="120"/>
      <c r="X15" s="120"/>
      <c r="Y15" s="120"/>
      <c r="Z15" s="120"/>
      <c r="AA15" s="120"/>
      <c r="AB15" s="120"/>
      <c r="AC15" s="120"/>
      <c r="AD15" s="120"/>
      <c r="AE15" s="515"/>
    </row>
    <row r="16" spans="1:31" s="119" customFormat="1" ht="12.75" customHeight="1">
      <c r="B16" s="491" t="s">
        <v>85</v>
      </c>
      <c r="D16" s="120" t="s">
        <v>25</v>
      </c>
      <c r="E16" s="120" t="s">
        <v>25</v>
      </c>
      <c r="F16" s="120" t="s">
        <v>25</v>
      </c>
      <c r="G16" s="120" t="s">
        <v>25</v>
      </c>
      <c r="H16" s="120" t="s">
        <v>25</v>
      </c>
      <c r="I16" s="120" t="s">
        <v>25</v>
      </c>
      <c r="J16" s="120" t="s">
        <v>25</v>
      </c>
      <c r="K16" s="120" t="s">
        <v>25</v>
      </c>
      <c r="L16" s="120" t="s">
        <v>25</v>
      </c>
      <c r="M16" s="120" t="s">
        <v>25</v>
      </c>
      <c r="N16" s="120">
        <v>69.662921348314612</v>
      </c>
      <c r="O16" s="120">
        <v>70.037453183520597</v>
      </c>
      <c r="P16" s="120">
        <v>60.790273556231</v>
      </c>
      <c r="Q16" s="515">
        <v>64.908722109533471</v>
      </c>
      <c r="R16" s="120" t="s">
        <v>25</v>
      </c>
      <c r="S16" s="120" t="s">
        <v>25</v>
      </c>
      <c r="T16" s="120" t="s">
        <v>25</v>
      </c>
      <c r="U16" s="120" t="s">
        <v>25</v>
      </c>
      <c r="V16" s="120" t="s">
        <v>25</v>
      </c>
      <c r="W16" s="120" t="s">
        <v>25</v>
      </c>
      <c r="X16" s="120" t="s">
        <v>25</v>
      </c>
      <c r="Y16" s="120" t="s">
        <v>25</v>
      </c>
      <c r="Z16" s="120" t="s">
        <v>25</v>
      </c>
      <c r="AA16" s="120" t="s">
        <v>25</v>
      </c>
      <c r="AB16" s="120">
        <v>75.862068965517238</v>
      </c>
      <c r="AC16" s="120">
        <v>76.439790575916234</v>
      </c>
      <c r="AD16" s="120">
        <v>64.224137931034491</v>
      </c>
      <c r="AE16" s="515">
        <v>70.085470085470078</v>
      </c>
    </row>
    <row r="17" spans="1:31" s="119" customFormat="1" ht="12.75" customHeight="1">
      <c r="B17" s="491" t="s">
        <v>86</v>
      </c>
      <c r="D17" s="120" t="s">
        <v>25</v>
      </c>
      <c r="E17" s="120" t="s">
        <v>25</v>
      </c>
      <c r="F17" s="120" t="s">
        <v>25</v>
      </c>
      <c r="G17" s="120" t="s">
        <v>25</v>
      </c>
      <c r="H17" s="120" t="s">
        <v>25</v>
      </c>
      <c r="I17" s="120" t="s">
        <v>25</v>
      </c>
      <c r="J17" s="120" t="s">
        <v>25</v>
      </c>
      <c r="K17" s="120" t="s">
        <v>25</v>
      </c>
      <c r="L17" s="120" t="s">
        <v>25</v>
      </c>
      <c r="M17" s="120" t="s">
        <v>25</v>
      </c>
      <c r="N17" s="120">
        <v>17.977528089887642</v>
      </c>
      <c r="O17" s="120">
        <v>22.09737827715356</v>
      </c>
      <c r="P17" s="120">
        <v>24.012158054711247</v>
      </c>
      <c r="Q17" s="515">
        <v>24.949290060851929</v>
      </c>
      <c r="R17" s="120" t="s">
        <v>25</v>
      </c>
      <c r="S17" s="120" t="s">
        <v>25</v>
      </c>
      <c r="T17" s="120" t="s">
        <v>25</v>
      </c>
      <c r="U17" s="120" t="s">
        <v>25</v>
      </c>
      <c r="V17" s="120" t="s">
        <v>25</v>
      </c>
      <c r="W17" s="120" t="s">
        <v>25</v>
      </c>
      <c r="X17" s="120" t="s">
        <v>25</v>
      </c>
      <c r="Y17" s="120" t="s">
        <v>25</v>
      </c>
      <c r="Z17" s="120" t="s">
        <v>25</v>
      </c>
      <c r="AA17" s="120" t="s">
        <v>25</v>
      </c>
      <c r="AB17" s="120">
        <v>17.241379310344829</v>
      </c>
      <c r="AC17" s="120">
        <v>17.801047120418847</v>
      </c>
      <c r="AD17" s="120">
        <v>21.982758620689655</v>
      </c>
      <c r="AE17" s="515">
        <v>21.937321937321936</v>
      </c>
    </row>
    <row r="18" spans="1:31" s="119" customFormat="1" ht="12.75" customHeight="1">
      <c r="B18" s="491" t="s">
        <v>87</v>
      </c>
      <c r="D18" s="120" t="s">
        <v>25</v>
      </c>
      <c r="E18" s="120" t="s">
        <v>25</v>
      </c>
      <c r="F18" s="120" t="s">
        <v>25</v>
      </c>
      <c r="G18" s="120" t="s">
        <v>25</v>
      </c>
      <c r="H18" s="120" t="s">
        <v>25</v>
      </c>
      <c r="I18" s="120" t="s">
        <v>25</v>
      </c>
      <c r="J18" s="120" t="s">
        <v>25</v>
      </c>
      <c r="K18" s="120" t="s">
        <v>25</v>
      </c>
      <c r="L18" s="120" t="s">
        <v>25</v>
      </c>
      <c r="M18" s="120" t="s">
        <v>25</v>
      </c>
      <c r="N18" s="120">
        <v>12.359550561797754</v>
      </c>
      <c r="O18" s="120">
        <v>7.8651685393258424</v>
      </c>
      <c r="P18" s="120">
        <v>15.19756838905775</v>
      </c>
      <c r="Q18" s="515">
        <v>10.141987829614605</v>
      </c>
      <c r="R18" s="120" t="s">
        <v>25</v>
      </c>
      <c r="S18" s="120" t="s">
        <v>25</v>
      </c>
      <c r="T18" s="120" t="s">
        <v>25</v>
      </c>
      <c r="U18" s="120" t="s">
        <v>25</v>
      </c>
      <c r="V18" s="120" t="s">
        <v>25</v>
      </c>
      <c r="W18" s="120" t="s">
        <v>25</v>
      </c>
      <c r="X18" s="120" t="s">
        <v>25</v>
      </c>
      <c r="Y18" s="120" t="s">
        <v>25</v>
      </c>
      <c r="Z18" s="120" t="s">
        <v>25</v>
      </c>
      <c r="AA18" s="120" t="s">
        <v>25</v>
      </c>
      <c r="AB18" s="120">
        <v>6.8965517241379306</v>
      </c>
      <c r="AC18" s="120">
        <v>5.7591623036649215</v>
      </c>
      <c r="AD18" s="120">
        <v>13.793103448275861</v>
      </c>
      <c r="AE18" s="515">
        <v>7.9772079772079767</v>
      </c>
    </row>
    <row r="19" spans="1:31" s="119" customFormat="1" ht="12.75" customHeight="1">
      <c r="B19" s="121" t="s">
        <v>92</v>
      </c>
      <c r="D19" s="120" t="s">
        <v>25</v>
      </c>
      <c r="E19" s="120" t="s">
        <v>25</v>
      </c>
      <c r="F19" s="120" t="s">
        <v>25</v>
      </c>
      <c r="G19" s="120" t="s">
        <v>25</v>
      </c>
      <c r="H19" s="120" t="s">
        <v>25</v>
      </c>
      <c r="I19" s="120" t="s">
        <v>25</v>
      </c>
      <c r="J19" s="120" t="s">
        <v>25</v>
      </c>
      <c r="K19" s="120" t="s">
        <v>25</v>
      </c>
      <c r="L19" s="120" t="s">
        <v>25</v>
      </c>
      <c r="M19" s="120" t="s">
        <v>25</v>
      </c>
      <c r="N19" s="120">
        <v>9.6999999999999993</v>
      </c>
      <c r="O19" s="120">
        <v>14.582195521572913</v>
      </c>
      <c r="P19" s="120">
        <v>17.688172043010752</v>
      </c>
      <c r="Q19" s="515">
        <v>24.309664694280073</v>
      </c>
      <c r="R19" s="120" t="s">
        <v>25</v>
      </c>
      <c r="S19" s="120" t="s">
        <v>25</v>
      </c>
      <c r="T19" s="120" t="s">
        <v>25</v>
      </c>
      <c r="U19" s="120" t="s">
        <v>25</v>
      </c>
      <c r="V19" s="120" t="s">
        <v>25</v>
      </c>
      <c r="W19" s="120" t="s">
        <v>25</v>
      </c>
      <c r="X19" s="120" t="s">
        <v>25</v>
      </c>
      <c r="Y19" s="120" t="s">
        <v>25</v>
      </c>
      <c r="Z19" s="120" t="s">
        <v>25</v>
      </c>
      <c r="AA19" s="120" t="s">
        <v>25</v>
      </c>
      <c r="AB19" s="120">
        <v>10.469314079422382</v>
      </c>
      <c r="AC19" s="120">
        <v>16.962699822380117</v>
      </c>
      <c r="AD19" s="120">
        <v>20.051858254105454</v>
      </c>
      <c r="AE19" s="515">
        <v>27.594339622641513</v>
      </c>
    </row>
    <row r="20" spans="1:31" s="119" customFormat="1" ht="12.75" customHeight="1">
      <c r="B20" s="121" t="s">
        <v>73</v>
      </c>
      <c r="D20" s="120">
        <v>14.101929737753588</v>
      </c>
      <c r="E20" s="120">
        <v>11.832251622566151</v>
      </c>
      <c r="F20" s="120">
        <v>13.72745490981964</v>
      </c>
      <c r="G20" s="120">
        <v>12.248995983935743</v>
      </c>
      <c r="H20" s="120">
        <v>12.513312034078806</v>
      </c>
      <c r="I20" s="120">
        <v>11.138986452584044</v>
      </c>
      <c r="J20" s="120">
        <v>12.158054711246201</v>
      </c>
      <c r="K20" s="120">
        <v>11.566771819137749</v>
      </c>
      <c r="L20" s="120">
        <v>13.768115942028986</v>
      </c>
      <c r="M20" s="120">
        <v>8.758314855875831</v>
      </c>
      <c r="N20" s="120">
        <v>10.990206746463548</v>
      </c>
      <c r="O20" s="120">
        <v>11.960677225559802</v>
      </c>
      <c r="P20" s="120">
        <v>11.397849462365592</v>
      </c>
      <c r="Q20" s="515">
        <v>9.9112426035502956</v>
      </c>
      <c r="R20" s="120">
        <v>8.8838268792710711</v>
      </c>
      <c r="S20" s="120">
        <v>7.4298711144806671</v>
      </c>
      <c r="T20" s="120">
        <v>7.5242718446601939</v>
      </c>
      <c r="U20" s="120">
        <v>6.9883527454242929</v>
      </c>
      <c r="V20" s="120">
        <v>6.5699658703071675</v>
      </c>
      <c r="W20" s="120">
        <v>5.5161544523246651</v>
      </c>
      <c r="X20" s="120">
        <v>5.54</v>
      </c>
      <c r="Y20" s="120">
        <v>5.86</v>
      </c>
      <c r="Z20" s="120">
        <v>6.3268892794376095</v>
      </c>
      <c r="AA20" s="120">
        <v>4.7863247863247862</v>
      </c>
      <c r="AB20" s="120">
        <v>6.1371841155234659</v>
      </c>
      <c r="AC20" s="120">
        <v>6.1278863232682053</v>
      </c>
      <c r="AD20" s="120">
        <v>6.3094209161624892</v>
      </c>
      <c r="AE20" s="515">
        <v>4.9528301886792452</v>
      </c>
    </row>
    <row r="21" spans="1:31" ht="12.75" customHeight="1">
      <c r="A21" s="119"/>
      <c r="B21" s="329" t="s">
        <v>74</v>
      </c>
      <c r="C21" s="482"/>
      <c r="D21" s="495">
        <v>12.419594260267194</v>
      </c>
      <c r="E21" s="495">
        <v>10.384423364952571</v>
      </c>
      <c r="F21" s="495">
        <v>12.124248496993989</v>
      </c>
      <c r="G21" s="495">
        <v>10.742971887550201</v>
      </c>
      <c r="H21" s="495">
        <v>10.223642172523961</v>
      </c>
      <c r="I21" s="495">
        <v>9.6838936276969392</v>
      </c>
      <c r="J21" s="495">
        <v>10.836693548387096</v>
      </c>
      <c r="K21" s="495">
        <v>10.09</v>
      </c>
      <c r="L21" s="495">
        <v>12.422360248447205</v>
      </c>
      <c r="M21" s="495">
        <v>7.8713968957871394</v>
      </c>
      <c r="N21" s="495">
        <v>9.7932535364526654</v>
      </c>
      <c r="O21" s="495">
        <v>11.414527580557072</v>
      </c>
      <c r="P21" s="495">
        <v>10.86021505376344</v>
      </c>
      <c r="Q21" s="511">
        <v>9.2702169625246551</v>
      </c>
      <c r="R21" s="495">
        <v>7.9726651480637809</v>
      </c>
      <c r="S21" s="495">
        <v>6.3684609552691436</v>
      </c>
      <c r="T21" s="495">
        <v>6.7961165048543686</v>
      </c>
      <c r="U21" s="495">
        <v>6.1564059900166388</v>
      </c>
      <c r="V21" s="495">
        <v>5.887372013651877</v>
      </c>
      <c r="W21" s="495">
        <v>4.806934594168637</v>
      </c>
      <c r="X21" s="495">
        <v>4.96</v>
      </c>
      <c r="Y21" s="495">
        <v>5.51</v>
      </c>
      <c r="Z21" s="530">
        <v>5.0966608084358525</v>
      </c>
      <c r="AA21" s="530">
        <v>4.1025641025641022</v>
      </c>
      <c r="AB21" s="530">
        <v>5.5956678700361007</v>
      </c>
      <c r="AC21" s="495">
        <v>5.7726465364120783</v>
      </c>
      <c r="AD21" s="495">
        <v>5.9636992221261886</v>
      </c>
      <c r="AE21" s="511">
        <v>4.5597484276729556</v>
      </c>
    </row>
    <row r="22" spans="1:31" ht="12.75" customHeight="1">
      <c r="A22" s="119"/>
      <c r="B22" s="484" t="s">
        <v>24</v>
      </c>
      <c r="C22" s="486"/>
      <c r="D22" s="512">
        <v>83.671449777337955</v>
      </c>
      <c r="E22" s="512">
        <v>84.423364952571148</v>
      </c>
      <c r="F22" s="512">
        <v>83.61723446893788</v>
      </c>
      <c r="G22" s="512">
        <v>82.228915662650607</v>
      </c>
      <c r="H22" s="512">
        <v>83.70607028753993</v>
      </c>
      <c r="I22" s="512">
        <v>85.198193677872553</v>
      </c>
      <c r="J22" s="512">
        <v>84.447821681864241</v>
      </c>
      <c r="K22" s="512">
        <v>85.331230283911665</v>
      </c>
      <c r="L22" s="512">
        <v>41.821946169772254</v>
      </c>
      <c r="M22" s="512">
        <v>44.456762749445673</v>
      </c>
      <c r="N22" s="512">
        <v>47.225244831338408</v>
      </c>
      <c r="O22" s="512">
        <v>54.510237963475369</v>
      </c>
      <c r="P22" s="512">
        <v>58.360836083608362</v>
      </c>
      <c r="Q22" s="513">
        <v>58.832261256803562</v>
      </c>
      <c r="R22" s="512">
        <v>84.206529992406985</v>
      </c>
      <c r="S22" s="512">
        <v>84.003032600454887</v>
      </c>
      <c r="T22" s="512">
        <v>83.57605177993527</v>
      </c>
      <c r="U22" s="512">
        <v>83.028286189683854</v>
      </c>
      <c r="V22" s="512">
        <v>83.361774744027301</v>
      </c>
      <c r="W22" s="512">
        <v>84.003152088258474</v>
      </c>
      <c r="X22" s="512">
        <v>83.457402812241526</v>
      </c>
      <c r="Y22" s="512">
        <v>84.164479440069996</v>
      </c>
      <c r="Z22" s="461">
        <v>41.124780316344463</v>
      </c>
      <c r="AA22" s="461">
        <v>45.299145299145302</v>
      </c>
      <c r="AB22" s="461">
        <v>45.12635379061372</v>
      </c>
      <c r="AC22" s="512">
        <v>54.095409540954101</v>
      </c>
      <c r="AD22" s="512">
        <v>59.078830823737817</v>
      </c>
      <c r="AE22" s="513">
        <v>56.422379826635151</v>
      </c>
    </row>
    <row r="23" spans="1:31" s="119" customFormat="1" ht="12.75" customHeight="1">
      <c r="B23" s="121" t="s">
        <v>7</v>
      </c>
      <c r="D23" s="120">
        <v>33.448787728847108</v>
      </c>
      <c r="E23" s="120">
        <v>36.245631552670993</v>
      </c>
      <c r="F23" s="120">
        <v>34.418837675350701</v>
      </c>
      <c r="G23" s="120">
        <v>33.082329317269078</v>
      </c>
      <c r="H23" s="120">
        <v>31.203407880724175</v>
      </c>
      <c r="I23" s="120">
        <v>35.122930255895632</v>
      </c>
      <c r="J23" s="120">
        <v>34.397163120567377</v>
      </c>
      <c r="K23" s="120">
        <v>33.859095688748688</v>
      </c>
      <c r="L23" s="120">
        <v>20.496894409937887</v>
      </c>
      <c r="M23" s="120">
        <v>21.396895787139691</v>
      </c>
      <c r="N23" s="120">
        <v>21.762785636561478</v>
      </c>
      <c r="O23" s="120">
        <v>26.618705035971225</v>
      </c>
      <c r="P23" s="120">
        <v>27.227722772277229</v>
      </c>
      <c r="Q23" s="515">
        <v>28.302820385947552</v>
      </c>
      <c r="R23" s="120">
        <v>43.96355353075171</v>
      </c>
      <c r="S23" s="120">
        <v>45.109931766489765</v>
      </c>
      <c r="T23" s="120">
        <v>43.689320388349515</v>
      </c>
      <c r="U23" s="120">
        <v>44.176372712146424</v>
      </c>
      <c r="V23" s="120">
        <v>40.69965870307167</v>
      </c>
      <c r="W23" s="120">
        <v>43.577620173364856</v>
      </c>
      <c r="X23" s="120">
        <v>44.8</v>
      </c>
      <c r="Y23" s="120">
        <v>42.08</v>
      </c>
      <c r="Z23" s="120">
        <v>26.010544815465728</v>
      </c>
      <c r="AA23" s="120">
        <v>26.324786324786324</v>
      </c>
      <c r="AB23" s="120">
        <v>29.241877256317689</v>
      </c>
      <c r="AC23" s="120">
        <v>34.833483348334831</v>
      </c>
      <c r="AD23" s="120">
        <v>34.898139946855622</v>
      </c>
      <c r="AE23" s="515">
        <v>35.224586288416077</v>
      </c>
    </row>
    <row r="24" spans="1:31" s="119" customFormat="1" ht="12.75" customHeight="1">
      <c r="B24" s="121" t="s">
        <v>8</v>
      </c>
      <c r="D24" s="120">
        <v>12.320633349826819</v>
      </c>
      <c r="E24" s="120">
        <v>19.970044932601098</v>
      </c>
      <c r="F24" s="120">
        <v>23.096192384769537</v>
      </c>
      <c r="G24" s="120">
        <v>24.497991967871485</v>
      </c>
      <c r="H24" s="120">
        <v>23.003194888178914</v>
      </c>
      <c r="I24" s="120">
        <v>20.822880080280985</v>
      </c>
      <c r="J24" s="120">
        <v>21.327254305977711</v>
      </c>
      <c r="K24" s="120">
        <v>21.92429022082019</v>
      </c>
      <c r="L24" s="120">
        <v>7.7639751552795033</v>
      </c>
      <c r="M24" s="120">
        <v>8.0931263858093132</v>
      </c>
      <c r="N24" s="120">
        <v>5.9847660500544073</v>
      </c>
      <c r="O24" s="120">
        <v>6.6408411732152741</v>
      </c>
      <c r="P24" s="120">
        <v>6.8206820682068212</v>
      </c>
      <c r="Q24" s="515">
        <v>6.6303809995051948</v>
      </c>
      <c r="R24" s="120">
        <v>17.084282460136674</v>
      </c>
      <c r="S24" s="120">
        <v>26.459438968915844</v>
      </c>
      <c r="T24" s="120">
        <v>31.472491909385113</v>
      </c>
      <c r="U24" s="120">
        <v>32.529118136439266</v>
      </c>
      <c r="V24" s="120">
        <v>30.802047781569964</v>
      </c>
      <c r="W24" s="120">
        <v>26.556343577620172</v>
      </c>
      <c r="X24" s="120">
        <v>27.79</v>
      </c>
      <c r="Y24" s="120">
        <v>27.99</v>
      </c>
      <c r="Z24" s="120">
        <v>10.017574692442881</v>
      </c>
      <c r="AA24" s="120">
        <v>10.085470085470085</v>
      </c>
      <c r="AB24" s="120">
        <v>8.8447653429602884</v>
      </c>
      <c r="AC24" s="120">
        <v>8.4608460846084608</v>
      </c>
      <c r="AD24" s="120">
        <v>8.5916740478299385</v>
      </c>
      <c r="AE24" s="515">
        <v>8.4318360914105597</v>
      </c>
    </row>
    <row r="25" spans="1:31" ht="12.75" customHeight="1">
      <c r="A25" s="119"/>
      <c r="B25" s="329" t="s">
        <v>160</v>
      </c>
      <c r="C25" s="482"/>
      <c r="D25" s="495">
        <v>23.750618505690252</v>
      </c>
      <c r="E25" s="495">
        <v>31.153270094857714</v>
      </c>
      <c r="F25" s="495">
        <v>37.525050100200403</v>
      </c>
      <c r="G25" s="495">
        <v>39.206827309236949</v>
      </c>
      <c r="H25" s="495">
        <v>41.480298189563364</v>
      </c>
      <c r="I25" s="495">
        <v>42.548921224284996</v>
      </c>
      <c r="J25" s="495">
        <v>43.617021276595743</v>
      </c>
      <c r="K25" s="495">
        <v>42.849631966351211</v>
      </c>
      <c r="L25" s="495">
        <v>16.656608328304166</v>
      </c>
      <c r="M25" s="495">
        <v>14.875531268973891</v>
      </c>
      <c r="N25" s="495">
        <v>15.140634350688211</v>
      </c>
      <c r="O25" s="495">
        <v>21.250691754288876</v>
      </c>
      <c r="P25" s="495">
        <v>24.642464246424641</v>
      </c>
      <c r="Q25" s="511">
        <v>23.701138050470064</v>
      </c>
      <c r="R25" s="495">
        <v>27.258921791951405</v>
      </c>
      <c r="S25" s="495">
        <v>34.571645185746775</v>
      </c>
      <c r="T25" s="495">
        <v>42.071197411003233</v>
      </c>
      <c r="U25" s="495">
        <v>46.505823627287853</v>
      </c>
      <c r="V25" s="495">
        <v>46.757679180887372</v>
      </c>
      <c r="W25" s="495">
        <v>46.650906225374314</v>
      </c>
      <c r="X25" s="495">
        <v>49.7</v>
      </c>
      <c r="Y25" s="495">
        <v>47.68</v>
      </c>
      <c r="Z25" s="530">
        <v>19.02834008097166</v>
      </c>
      <c r="AA25" s="530">
        <v>17.613089509143407</v>
      </c>
      <c r="AB25" s="530">
        <v>16.884422110552762</v>
      </c>
      <c r="AC25" s="495">
        <v>24.032403240324033</v>
      </c>
      <c r="AD25" s="495">
        <v>28.432240921169178</v>
      </c>
      <c r="AE25" s="511">
        <v>25.295508274231675</v>
      </c>
    </row>
    <row r="26" spans="1:31" ht="12.75" customHeight="1">
      <c r="A26" s="119"/>
      <c r="B26" s="484" t="s">
        <v>3</v>
      </c>
      <c r="C26" s="119"/>
      <c r="D26" s="120">
        <v>0.89064819396338446</v>
      </c>
      <c r="E26" s="120">
        <v>2.2965551672491262</v>
      </c>
      <c r="F26" s="120">
        <v>4.6092184368737472</v>
      </c>
      <c r="G26" s="120">
        <v>5.2710843373493974</v>
      </c>
      <c r="H26" s="120">
        <v>4.206602768903088</v>
      </c>
      <c r="I26" s="120">
        <v>5.0175614651279474</v>
      </c>
      <c r="J26" s="120">
        <v>5.6231003039513681</v>
      </c>
      <c r="K26" s="120">
        <v>6.4668769716088326</v>
      </c>
      <c r="L26" s="120">
        <v>6.4182194616977224</v>
      </c>
      <c r="M26" s="120">
        <v>5.5432372505543235</v>
      </c>
      <c r="N26" s="120">
        <v>5.4406964091403696</v>
      </c>
      <c r="O26" s="120">
        <v>6.2534587714443823</v>
      </c>
      <c r="P26" s="120">
        <v>5.6105610561056105</v>
      </c>
      <c r="Q26" s="515">
        <v>7.3725878278080161</v>
      </c>
      <c r="R26" s="120">
        <v>0.91116173120728927</v>
      </c>
      <c r="S26" s="120">
        <v>3.1084154662623198</v>
      </c>
      <c r="T26" s="120">
        <v>5.6634304207119737</v>
      </c>
      <c r="U26" s="120">
        <v>6.2396006655574041</v>
      </c>
      <c r="V26" s="120">
        <v>5.6313993174061432</v>
      </c>
      <c r="W26" s="120">
        <v>5.6737588652482271</v>
      </c>
      <c r="X26" s="120">
        <v>5.9550000000000001</v>
      </c>
      <c r="Y26" s="120">
        <v>6.8239999999999998</v>
      </c>
      <c r="Z26" s="531">
        <v>8.0843585237258342</v>
      </c>
      <c r="AA26" s="531">
        <v>5.8119658119658117</v>
      </c>
      <c r="AB26" s="531">
        <v>5.7761732851985563</v>
      </c>
      <c r="AC26" s="120">
        <v>6.5706570657065715</v>
      </c>
      <c r="AD26" s="120">
        <v>5.2258635961027453</v>
      </c>
      <c r="AE26" s="515">
        <v>7.9590228526398743</v>
      </c>
    </row>
    <row r="27" spans="1:31" ht="12.75" customHeight="1">
      <c r="A27" s="119"/>
      <c r="B27" s="110" t="s">
        <v>29</v>
      </c>
      <c r="C27" s="119"/>
      <c r="D27" s="120">
        <v>4.9480455220188027E-2</v>
      </c>
      <c r="E27" s="120">
        <v>0</v>
      </c>
      <c r="F27" s="120">
        <v>0.80160320641282568</v>
      </c>
      <c r="G27" s="120">
        <v>1.9578313253012047</v>
      </c>
      <c r="H27" s="120">
        <v>2.5026624068157615</v>
      </c>
      <c r="I27" s="120">
        <v>3.2112393376818864</v>
      </c>
      <c r="J27" s="120">
        <v>3.1914893617021276</v>
      </c>
      <c r="K27" s="120">
        <v>4.6267087276550996</v>
      </c>
      <c r="L27" s="120">
        <v>3.5196687370600412</v>
      </c>
      <c r="M27" s="120">
        <v>4.3237250554323721</v>
      </c>
      <c r="N27" s="120">
        <v>4.7878128400435251</v>
      </c>
      <c r="O27" s="120">
        <v>4.9806308799114554</v>
      </c>
      <c r="P27" s="120">
        <v>4.6204620462046204</v>
      </c>
      <c r="Q27" s="515">
        <v>2.3750618505690251</v>
      </c>
      <c r="R27" s="120">
        <v>7.5930144267274111E-2</v>
      </c>
      <c r="S27" s="120">
        <v>0</v>
      </c>
      <c r="T27" s="120">
        <v>1.1326860841423949</v>
      </c>
      <c r="U27" s="120">
        <v>2.0798668885191347</v>
      </c>
      <c r="V27" s="120">
        <v>3.2423208191126278</v>
      </c>
      <c r="W27" s="120">
        <v>4.4129235618597322</v>
      </c>
      <c r="X27" s="120">
        <v>4.21</v>
      </c>
      <c r="Y27" s="120">
        <v>6.04</v>
      </c>
      <c r="Z27" s="531">
        <v>5.0966608084358525</v>
      </c>
      <c r="AA27" s="531">
        <v>5.6410256410256414</v>
      </c>
      <c r="AB27" s="531">
        <v>6.859205776173285</v>
      </c>
      <c r="AC27" s="120">
        <v>6.4806480648064806</v>
      </c>
      <c r="AD27" s="120">
        <v>5.5801594331266609</v>
      </c>
      <c r="AE27" s="515">
        <v>2.7580772261623325</v>
      </c>
    </row>
    <row r="28" spans="1:31" ht="12.75" customHeight="1">
      <c r="A28" s="119"/>
      <c r="B28" s="528" t="s">
        <v>101</v>
      </c>
      <c r="C28" s="482"/>
      <c r="D28" s="495">
        <v>0.89064819396338446</v>
      </c>
      <c r="E28" s="495">
        <v>2.2965551672491262</v>
      </c>
      <c r="F28" s="495">
        <v>4.8597194388777556</v>
      </c>
      <c r="G28" s="495">
        <v>6.1244979919678713</v>
      </c>
      <c r="H28" s="495">
        <v>5.3780617678381253</v>
      </c>
      <c r="I28" s="495">
        <v>6.3723030607124933</v>
      </c>
      <c r="J28" s="495">
        <v>7.3454913880445796</v>
      </c>
      <c r="K28" s="495">
        <v>9.0956887486855944</v>
      </c>
      <c r="L28" s="495">
        <v>8.7991718426501038</v>
      </c>
      <c r="M28" s="495">
        <v>8.4257206208425721</v>
      </c>
      <c r="N28" s="495">
        <v>8.7051142546245917</v>
      </c>
      <c r="O28" s="495">
        <v>10.40398450470393</v>
      </c>
      <c r="P28" s="495">
        <v>11.606160616061606</v>
      </c>
      <c r="Q28" s="511">
        <v>13.112320633349828</v>
      </c>
      <c r="R28" s="495">
        <v>0.91116173120728927</v>
      </c>
      <c r="S28" s="495">
        <v>3.1084154662623198</v>
      </c>
      <c r="T28" s="495">
        <v>6.0679611650485441</v>
      </c>
      <c r="U28" s="495">
        <v>7.0715474209650582</v>
      </c>
      <c r="V28" s="495">
        <v>7.1672354948805461</v>
      </c>
      <c r="W28" s="495">
        <v>7.5650118203309695</v>
      </c>
      <c r="X28" s="495">
        <v>8.27</v>
      </c>
      <c r="Y28" s="495">
        <v>10.14</v>
      </c>
      <c r="Z28" s="530">
        <v>11.24780316344464</v>
      </c>
      <c r="AA28" s="530">
        <v>9.4017094017094021</v>
      </c>
      <c r="AB28" s="530">
        <v>10.830324909747292</v>
      </c>
      <c r="AC28" s="495">
        <v>11.791179117911792</v>
      </c>
      <c r="AD28" s="495">
        <v>12.223206377325067</v>
      </c>
      <c r="AE28" s="511">
        <v>14.893617021276595</v>
      </c>
    </row>
    <row r="29" spans="1:31" ht="12.75" customHeight="1">
      <c r="A29" s="119"/>
      <c r="B29" s="484" t="s">
        <v>31</v>
      </c>
      <c r="C29" s="119"/>
      <c r="D29" s="120">
        <v>0.59376546264225627</v>
      </c>
      <c r="E29" s="120">
        <v>0.74887668497254123</v>
      </c>
      <c r="F29" s="120">
        <v>0.80160320641282568</v>
      </c>
      <c r="G29" s="120">
        <v>1.1044176706827309</v>
      </c>
      <c r="H29" s="120">
        <v>1.1714589989350372</v>
      </c>
      <c r="I29" s="120">
        <v>1.1540391369794281</v>
      </c>
      <c r="J29" s="120">
        <v>1.21580547112462</v>
      </c>
      <c r="K29" s="120">
        <v>0.73606729758149314</v>
      </c>
      <c r="L29" s="120">
        <v>0.6211180124223602</v>
      </c>
      <c r="M29" s="120">
        <v>0.88691796008869184</v>
      </c>
      <c r="N29" s="120">
        <v>0.76169749727965175</v>
      </c>
      <c r="O29" s="120">
        <v>0.71942446043165476</v>
      </c>
      <c r="P29" s="120">
        <v>0.7150715071507151</v>
      </c>
      <c r="Q29" s="515">
        <v>1.0390895596239487</v>
      </c>
      <c r="R29" s="120">
        <v>0.8352315869400152</v>
      </c>
      <c r="S29" s="120">
        <v>1.1372251705837755</v>
      </c>
      <c r="T29" s="120">
        <v>0.970873786407767</v>
      </c>
      <c r="U29" s="120">
        <v>1.3311148086522462</v>
      </c>
      <c r="V29" s="120">
        <v>1.7064846416382253</v>
      </c>
      <c r="W29" s="120">
        <v>1.7336485421591805</v>
      </c>
      <c r="X29" s="120">
        <v>1.7255546425636812</v>
      </c>
      <c r="Y29" s="120">
        <v>1.04</v>
      </c>
      <c r="Z29" s="531">
        <v>0.70298769771529002</v>
      </c>
      <c r="AA29" s="531">
        <v>1.1965811965811965</v>
      </c>
      <c r="AB29" s="531">
        <v>1.2635379061371841</v>
      </c>
      <c r="AC29" s="120">
        <v>0.99009900990099009</v>
      </c>
      <c r="AD29" s="120">
        <v>0.97431355181576607</v>
      </c>
      <c r="AE29" s="515">
        <v>1.6548463356973995</v>
      </c>
    </row>
    <row r="30" spans="1:31" ht="12.75" customHeight="1">
      <c r="A30" s="119"/>
      <c r="B30" s="110" t="s">
        <v>91</v>
      </c>
      <c r="C30" s="119"/>
      <c r="D30" s="120" t="s">
        <v>25</v>
      </c>
      <c r="E30" s="120" t="s">
        <v>25</v>
      </c>
      <c r="F30" s="120" t="s">
        <v>25</v>
      </c>
      <c r="G30" s="120" t="s">
        <v>25</v>
      </c>
      <c r="H30" s="120" t="s">
        <v>25</v>
      </c>
      <c r="I30" s="120" t="s">
        <v>25</v>
      </c>
      <c r="J30" s="120" t="s">
        <v>25</v>
      </c>
      <c r="K30" s="120" t="s">
        <v>25</v>
      </c>
      <c r="L30" s="120">
        <v>2.0703933747412009</v>
      </c>
      <c r="M30" s="120">
        <v>2.5498891352549888</v>
      </c>
      <c r="N30" s="120">
        <v>1.632208922742111</v>
      </c>
      <c r="O30" s="120">
        <v>1.2174875484228</v>
      </c>
      <c r="P30" s="120">
        <v>2.8052805280528053</v>
      </c>
      <c r="Q30" s="515">
        <v>5.6902523503216234</v>
      </c>
      <c r="R30" s="120" t="s">
        <v>25</v>
      </c>
      <c r="S30" s="120" t="s">
        <v>25</v>
      </c>
      <c r="T30" s="120" t="s">
        <v>25</v>
      </c>
      <c r="U30" s="120" t="s">
        <v>25</v>
      </c>
      <c r="V30" s="120" t="s">
        <v>25</v>
      </c>
      <c r="W30" s="120" t="s">
        <v>25</v>
      </c>
      <c r="X30" s="120" t="s">
        <v>25</v>
      </c>
      <c r="Y30" s="120" t="s">
        <v>25</v>
      </c>
      <c r="Z30" s="531">
        <v>2.6362038664323375</v>
      </c>
      <c r="AA30" s="531">
        <v>2.9059829059829059</v>
      </c>
      <c r="AB30" s="531">
        <v>2.3465703971119134</v>
      </c>
      <c r="AC30" s="120">
        <v>1.1701170117011701</v>
      </c>
      <c r="AD30" s="120">
        <v>2.9229406554472983</v>
      </c>
      <c r="AE30" s="515">
        <v>7.2498029944838454</v>
      </c>
    </row>
    <row r="31" spans="1:31" ht="12.75" customHeight="1">
      <c r="A31" s="119"/>
      <c r="B31" s="110" t="s">
        <v>4</v>
      </c>
      <c r="C31" s="119"/>
      <c r="D31" s="120">
        <v>1.2370113805047007</v>
      </c>
      <c r="E31" s="120">
        <v>2.0968547179231152</v>
      </c>
      <c r="F31" s="120">
        <v>3.7074148296593186</v>
      </c>
      <c r="G31" s="120">
        <v>4.1164658634538149</v>
      </c>
      <c r="H31" s="120">
        <v>4.2598509052183173</v>
      </c>
      <c r="I31" s="120">
        <v>5.2182639237330655</v>
      </c>
      <c r="J31" s="120">
        <v>4.6605876393110437</v>
      </c>
      <c r="K31" s="120">
        <v>4.9947423764458465</v>
      </c>
      <c r="L31" s="120">
        <v>4.4513457556935814</v>
      </c>
      <c r="M31" s="120">
        <v>4.2128603104212861</v>
      </c>
      <c r="N31" s="120">
        <v>4.1349292709466816</v>
      </c>
      <c r="O31" s="120">
        <v>4.3165467625899279</v>
      </c>
      <c r="P31" s="120">
        <v>5.7205720572057208</v>
      </c>
      <c r="Q31" s="515">
        <v>5.0470064324591783</v>
      </c>
      <c r="R31" s="120">
        <v>1.7463933181473046</v>
      </c>
      <c r="S31" s="120">
        <v>3.0326004548900682</v>
      </c>
      <c r="T31" s="120">
        <v>5.2588996763754041</v>
      </c>
      <c r="U31" s="120">
        <v>5.4076539101497501</v>
      </c>
      <c r="V31" s="120">
        <v>5.887372013651877</v>
      </c>
      <c r="W31" s="120">
        <v>7.3286052009456268</v>
      </c>
      <c r="X31" s="120">
        <v>6.4913722267871812</v>
      </c>
      <c r="Y31" s="120">
        <v>7.17</v>
      </c>
      <c r="Z31" s="531">
        <v>6.1511423550087869</v>
      </c>
      <c r="AA31" s="531">
        <v>5.6410256410256414</v>
      </c>
      <c r="AB31" s="531">
        <v>5.7761732851985563</v>
      </c>
      <c r="AC31" s="120">
        <v>5.7605760576057605</v>
      </c>
      <c r="AD31" s="120">
        <v>7.4402125775022139</v>
      </c>
      <c r="AE31" s="515">
        <v>6.6193853427895979</v>
      </c>
    </row>
    <row r="32" spans="1:31" ht="12.75" customHeight="1">
      <c r="A32" s="119"/>
      <c r="B32" s="528" t="s">
        <v>32</v>
      </c>
      <c r="C32" s="482"/>
      <c r="D32" s="495">
        <v>2.7214250371103414</v>
      </c>
      <c r="E32" s="495">
        <v>5.1422865701447824</v>
      </c>
      <c r="F32" s="495">
        <v>8.6673346693386772</v>
      </c>
      <c r="G32" s="495">
        <v>10.040160642570282</v>
      </c>
      <c r="H32" s="495">
        <v>9.2651757188498394</v>
      </c>
      <c r="I32" s="495">
        <v>11.289513296537882</v>
      </c>
      <c r="J32" s="495">
        <v>12.056737588652481</v>
      </c>
      <c r="K32" s="495">
        <v>13.406940063091483</v>
      </c>
      <c r="L32" s="495">
        <v>13.561076604554865</v>
      </c>
      <c r="M32" s="495">
        <v>14.412416851441241</v>
      </c>
      <c r="N32" s="495">
        <v>13.710554951033732</v>
      </c>
      <c r="O32" s="495">
        <v>13.669064748201439</v>
      </c>
      <c r="P32" s="495">
        <v>15.621562156215621</v>
      </c>
      <c r="Q32" s="511">
        <v>17.565561603166749</v>
      </c>
      <c r="R32" s="495">
        <v>3.4927866362946092</v>
      </c>
      <c r="S32" s="495">
        <v>7.278241091736164</v>
      </c>
      <c r="T32" s="495">
        <v>11.326860841423947</v>
      </c>
      <c r="U32" s="495">
        <v>12.229617304492512</v>
      </c>
      <c r="V32" s="495">
        <v>12.542662116040956</v>
      </c>
      <c r="W32" s="495">
        <v>14.657210401891254</v>
      </c>
      <c r="X32" s="495">
        <v>14.8</v>
      </c>
      <c r="Y32" s="495">
        <v>16.440000000000001</v>
      </c>
      <c r="Z32" s="530">
        <v>17.574692442882249</v>
      </c>
      <c r="AA32" s="530">
        <v>17.435897435897434</v>
      </c>
      <c r="AB32" s="530">
        <v>17.870036101083034</v>
      </c>
      <c r="AC32" s="495">
        <v>16.021602160216023</v>
      </c>
      <c r="AD32" s="495">
        <v>17.449069973427811</v>
      </c>
      <c r="AE32" s="511">
        <v>20.803782505910164</v>
      </c>
    </row>
    <row r="33" spans="1:31" ht="12.75" customHeight="1">
      <c r="A33" s="119"/>
      <c r="B33" s="484" t="s">
        <v>82</v>
      </c>
      <c r="C33" s="119"/>
      <c r="D33" s="120">
        <v>8.2373271889400925</v>
      </c>
      <c r="E33" s="120">
        <v>8.0973952434881085</v>
      </c>
      <c r="F33" s="120">
        <v>8.3623693379790947</v>
      </c>
      <c r="G33" s="120">
        <v>10.125858123569794</v>
      </c>
      <c r="H33" s="120">
        <v>8.5818624467437612</v>
      </c>
      <c r="I33" s="120">
        <v>9.0909090909090917</v>
      </c>
      <c r="J33" s="120">
        <v>9.3425605536332181</v>
      </c>
      <c r="K33" s="120">
        <v>9.3341260404280622</v>
      </c>
      <c r="L33" s="120">
        <v>8.592132505175984</v>
      </c>
      <c r="M33" s="120">
        <v>10.753880266075388</v>
      </c>
      <c r="N33" s="120">
        <v>9.7932535364526654</v>
      </c>
      <c r="O33" s="120">
        <v>10.721003134796238</v>
      </c>
      <c r="P33" s="120">
        <v>10.180012414649287</v>
      </c>
      <c r="Q33" s="515">
        <v>10.733844468784227</v>
      </c>
      <c r="R33" s="120">
        <v>7.666666666666667</v>
      </c>
      <c r="S33" s="120">
        <v>7.2072072072072073</v>
      </c>
      <c r="T33" s="120">
        <v>7.1741032370953635</v>
      </c>
      <c r="U33" s="120">
        <v>8.8550983899821105</v>
      </c>
      <c r="V33" s="120">
        <v>7.9452054794520546</v>
      </c>
      <c r="W33" s="120">
        <v>8.1734778982485405</v>
      </c>
      <c r="X33" s="120">
        <v>9.6300000000000008</v>
      </c>
      <c r="Y33" s="120">
        <v>8.74</v>
      </c>
      <c r="Z33" s="531">
        <v>8.4358523725834793</v>
      </c>
      <c r="AA33" s="531">
        <v>10.427350427350428</v>
      </c>
      <c r="AB33" s="531">
        <v>10.108303249097473</v>
      </c>
      <c r="AC33" s="120">
        <v>9.3869731800766285</v>
      </c>
      <c r="AD33" s="120">
        <v>10.406811731315042</v>
      </c>
      <c r="AE33" s="515">
        <v>9.685430463576159</v>
      </c>
    </row>
    <row r="34" spans="1:31" ht="13.5">
      <c r="A34" s="119"/>
      <c r="B34" s="329" t="s">
        <v>83</v>
      </c>
      <c r="C34" s="482"/>
      <c r="D34" s="495">
        <v>0.79168728352300843</v>
      </c>
      <c r="E34" s="495">
        <v>0.39940089865202194</v>
      </c>
      <c r="F34" s="495">
        <v>1.1022044088176353</v>
      </c>
      <c r="G34" s="495">
        <v>1.0040160642570282</v>
      </c>
      <c r="H34" s="495">
        <v>1.278149726110773</v>
      </c>
      <c r="I34" s="495">
        <v>0.90344438170525132</v>
      </c>
      <c r="J34" s="495">
        <v>1.7877739331026528</v>
      </c>
      <c r="K34" s="495">
        <v>1.070154577883472</v>
      </c>
      <c r="L34" s="495">
        <v>1.3457556935817805</v>
      </c>
      <c r="M34" s="495">
        <v>1.6629711751662972</v>
      </c>
      <c r="N34" s="495">
        <v>1.7410228509249184</v>
      </c>
      <c r="O34" s="495">
        <v>0.62695924764890276</v>
      </c>
      <c r="P34" s="495">
        <v>1.7380509000620732</v>
      </c>
      <c r="Q34" s="511">
        <v>2.1358159912376782</v>
      </c>
      <c r="R34" s="495">
        <v>1.1666666666666667</v>
      </c>
      <c r="S34" s="495">
        <v>0.65520065520065518</v>
      </c>
      <c r="T34" s="495">
        <v>1.4873140857392826</v>
      </c>
      <c r="U34" s="495">
        <v>1.5205724508050089</v>
      </c>
      <c r="V34" s="495">
        <v>1.8264840182648401</v>
      </c>
      <c r="W34" s="495">
        <v>1.0842368640533777</v>
      </c>
      <c r="X34" s="495">
        <v>2.4500000000000002</v>
      </c>
      <c r="Y34" s="495">
        <v>1.3</v>
      </c>
      <c r="Z34" s="530">
        <v>2.2847100175746924</v>
      </c>
      <c r="AA34" s="530">
        <v>2.3931623931623931</v>
      </c>
      <c r="AB34" s="530">
        <v>1.9855595667870036</v>
      </c>
      <c r="AC34" s="495">
        <v>0.86206896551724133</v>
      </c>
      <c r="AD34" s="495">
        <v>2.3651844843897827</v>
      </c>
      <c r="AE34" s="511">
        <v>2.814569536423841</v>
      </c>
    </row>
    <row r="35" spans="1:31" ht="12.75" customHeight="1">
      <c r="A35" s="119"/>
      <c r="B35" s="484" t="s">
        <v>81</v>
      </c>
      <c r="C35" s="119"/>
      <c r="D35" s="120">
        <v>32.013854527461653</v>
      </c>
      <c r="E35" s="120">
        <v>36.295556665002493</v>
      </c>
      <c r="F35" s="120">
        <v>40.080160320641284</v>
      </c>
      <c r="G35" s="120">
        <v>37.399598393574294</v>
      </c>
      <c r="H35" s="120">
        <v>40.894568690095845</v>
      </c>
      <c r="I35" s="120">
        <v>42.398394380331162</v>
      </c>
      <c r="J35" s="120">
        <v>43.346774193548384</v>
      </c>
      <c r="K35" s="120">
        <v>45.951000000000001</v>
      </c>
      <c r="L35" s="120">
        <v>44.20289855072464</v>
      </c>
      <c r="M35" s="120">
        <v>46.784922394678489</v>
      </c>
      <c r="N35" s="120">
        <v>49.945593035908594</v>
      </c>
      <c r="O35" s="120">
        <v>49.044238121245222</v>
      </c>
      <c r="P35" s="120">
        <v>50.107526881720432</v>
      </c>
      <c r="Q35" s="515">
        <v>53.648915187376723</v>
      </c>
      <c r="R35" s="120">
        <v>34.927866362946091</v>
      </c>
      <c r="S35" s="120">
        <v>41.774071266110688</v>
      </c>
      <c r="T35" s="120">
        <v>46.278317152103561</v>
      </c>
      <c r="U35" s="120">
        <v>44.592346089850253</v>
      </c>
      <c r="V35" s="120">
        <v>47.354948805460751</v>
      </c>
      <c r="W35" s="120">
        <v>48.936170212765958</v>
      </c>
      <c r="X35" s="120">
        <v>50.04</v>
      </c>
      <c r="Y35" s="120">
        <v>51.6</v>
      </c>
      <c r="Z35" s="531">
        <v>52.021089630931456</v>
      </c>
      <c r="AA35" s="531">
        <v>51.794871794871796</v>
      </c>
      <c r="AB35" s="531">
        <v>56.317689530685918</v>
      </c>
      <c r="AC35" s="120">
        <v>54.884547069271761</v>
      </c>
      <c r="AD35" s="120">
        <v>55.229040622299053</v>
      </c>
      <c r="AE35" s="515">
        <v>58.726415094339622</v>
      </c>
    </row>
    <row r="36" spans="1:31" ht="13.5">
      <c r="A36" s="119"/>
      <c r="B36" s="329" t="s">
        <v>84</v>
      </c>
      <c r="C36" s="487"/>
      <c r="D36" s="495">
        <v>9.8466105888174162</v>
      </c>
      <c r="E36" s="495">
        <v>8.9865202196704939</v>
      </c>
      <c r="F36" s="495">
        <v>8.5170340681362724</v>
      </c>
      <c r="G36" s="495">
        <v>10.441767068273093</v>
      </c>
      <c r="H36" s="495">
        <v>7.4547390841320551</v>
      </c>
      <c r="I36" s="495">
        <v>5.569493226292022</v>
      </c>
      <c r="J36" s="495">
        <v>5.2178318135764945</v>
      </c>
      <c r="K36" s="495">
        <v>5.2576235541535228</v>
      </c>
      <c r="L36" s="495">
        <v>2.5879917184265011</v>
      </c>
      <c r="M36" s="495">
        <v>2.106430155210643</v>
      </c>
      <c r="N36" s="495">
        <v>2.5027203482045701</v>
      </c>
      <c r="O36" s="495">
        <v>1.6930638995084655</v>
      </c>
      <c r="P36" s="495">
        <v>1.7204301075268817</v>
      </c>
      <c r="Q36" s="511">
        <v>1.1341222879684418</v>
      </c>
      <c r="R36" s="495">
        <v>5.5429005315110098</v>
      </c>
      <c r="S36" s="495">
        <v>5.9135708870356334</v>
      </c>
      <c r="T36" s="495">
        <v>4.7734627831715208</v>
      </c>
      <c r="U36" s="495">
        <v>5.8236272878535775</v>
      </c>
      <c r="V36" s="495">
        <v>3.8395904436860069</v>
      </c>
      <c r="W36" s="495">
        <v>2.6792750197005515</v>
      </c>
      <c r="X36" s="495">
        <v>3.14</v>
      </c>
      <c r="Y36" s="495">
        <v>3.06</v>
      </c>
      <c r="Z36" s="530">
        <v>1.0544815465729349</v>
      </c>
      <c r="AA36" s="530">
        <v>0.34188034188034189</v>
      </c>
      <c r="AB36" s="530">
        <v>1.0830324909747293</v>
      </c>
      <c r="AC36" s="495">
        <v>0.62166962699822381</v>
      </c>
      <c r="AD36" s="495">
        <v>1.2964563526361279</v>
      </c>
      <c r="AE36" s="511">
        <v>0.78616352201257866</v>
      </c>
    </row>
    <row r="37" spans="1:31" ht="21.75" customHeight="1">
      <c r="A37" s="119"/>
      <c r="B37" s="651" t="s">
        <v>173</v>
      </c>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1"/>
    </row>
    <row r="38" spans="1:31" ht="21.75" customHeight="1">
      <c r="A38" s="119"/>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row>
    <row r="39" spans="1:31" ht="21.75" customHeight="1">
      <c r="A39" s="119"/>
      <c r="B39" s="65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row>
  </sheetData>
  <mergeCells count="4">
    <mergeCell ref="B2:AE3"/>
    <mergeCell ref="D5:Q5"/>
    <mergeCell ref="R5:AE5"/>
    <mergeCell ref="B37:AE39"/>
  </mergeCells>
  <hyperlinks>
    <hyperlink ref="B4" location="ÍNDICE!A1" display="Índice"/>
    <hyperlink ref="C4" location="'ÍNDICE ISQ'!A1" display="Índice Ictus Isquémico"/>
  </hyperlinks>
  <pageMargins left="0.15748031496062992" right="0.15748031496062992" top="0.59055118110236227" bottom="0.59055118110236227" header="0" footer="0"/>
  <pageSetup paperSize="9" scale="86" orientation="landscape"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
  <sheetViews>
    <sheetView showGridLines="0" showRowColHeaders="0" zoomScale="80" zoomScaleNormal="80" workbookViewId="0">
      <selection activeCell="C4" sqref="C4:D4"/>
    </sheetView>
  </sheetViews>
  <sheetFormatPr baseColWidth="10" defaultRowHeight="12.75"/>
  <cols>
    <col min="1" max="1" width="5.7109375" style="251" customWidth="1"/>
    <col min="2" max="2" width="17.7109375" style="251" customWidth="1"/>
    <col min="3" max="3" width="13.42578125" style="251" customWidth="1"/>
    <col min="4" max="31" width="6.5703125" style="533" customWidth="1"/>
    <col min="32" max="16384" width="11.42578125" style="251"/>
  </cols>
  <sheetData>
    <row r="1" spans="1:31" s="125" customFormat="1">
      <c r="A1" s="124"/>
      <c r="B1" s="124"/>
      <c r="C1" s="124"/>
      <c r="D1" s="505"/>
      <c r="E1" s="505"/>
      <c r="F1" s="505"/>
      <c r="G1" s="505"/>
      <c r="H1" s="505"/>
      <c r="I1" s="505"/>
      <c r="J1" s="505"/>
      <c r="K1" s="505"/>
      <c r="L1" s="505"/>
      <c r="M1" s="505"/>
      <c r="N1" s="505"/>
      <c r="O1" s="505"/>
      <c r="P1" s="505"/>
      <c r="Q1" s="505"/>
      <c r="R1" s="505"/>
      <c r="S1" s="505"/>
      <c r="T1" s="505"/>
      <c r="U1" s="505"/>
      <c r="V1" s="505"/>
      <c r="W1" s="505"/>
      <c r="X1" s="505"/>
      <c r="Y1" s="537"/>
      <c r="Z1" s="537"/>
      <c r="AA1" s="537"/>
      <c r="AB1" s="537"/>
      <c r="AC1" s="537"/>
      <c r="AD1" s="537"/>
      <c r="AE1" s="537"/>
    </row>
    <row r="2" spans="1:31" s="125" customFormat="1" ht="12.75" customHeight="1">
      <c r="A2" s="124"/>
      <c r="B2" s="654" t="s">
        <v>201</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s="125" customFormat="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s="125" customFormat="1" ht="14.25" customHeight="1">
      <c r="A4" s="124"/>
      <c r="B4" s="330" t="s">
        <v>20</v>
      </c>
      <c r="C4" s="655" t="s">
        <v>53</v>
      </c>
      <c r="D4" s="655"/>
      <c r="E4" s="534"/>
      <c r="F4" s="534"/>
      <c r="G4" s="534"/>
      <c r="H4" s="534"/>
      <c r="I4" s="534"/>
      <c r="J4" s="534"/>
      <c r="K4" s="534"/>
      <c r="L4" s="534"/>
      <c r="M4" s="534"/>
      <c r="N4" s="534"/>
      <c r="O4" s="534"/>
      <c r="P4" s="534"/>
      <c r="Q4" s="534"/>
      <c r="R4" s="534"/>
      <c r="S4" s="534"/>
      <c r="T4" s="534"/>
      <c r="U4" s="534"/>
      <c r="V4" s="534"/>
      <c r="W4" s="534"/>
      <c r="X4" s="534"/>
      <c r="Y4" s="537"/>
      <c r="Z4" s="537"/>
      <c r="AA4" s="537"/>
      <c r="AB4" s="537"/>
      <c r="AC4" s="537"/>
      <c r="AD4" s="537"/>
      <c r="AE4" s="537"/>
    </row>
    <row r="5" spans="1:31" s="125" customFormat="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s="125" customFormat="1" ht="12.75" customHeight="1">
      <c r="A6" s="124"/>
      <c r="B6" s="538"/>
      <c r="C6" s="483"/>
      <c r="D6" s="502">
        <v>2008</v>
      </c>
      <c r="E6" s="502">
        <v>2009</v>
      </c>
      <c r="F6" s="502">
        <v>2010</v>
      </c>
      <c r="G6" s="502">
        <v>2011</v>
      </c>
      <c r="H6" s="502">
        <v>2012</v>
      </c>
      <c r="I6" s="502">
        <v>2013</v>
      </c>
      <c r="J6" s="502">
        <v>2014</v>
      </c>
      <c r="K6" s="502">
        <v>2015</v>
      </c>
      <c r="L6" s="448" t="s">
        <v>88</v>
      </c>
      <c r="M6" s="448" t="s">
        <v>89</v>
      </c>
      <c r="N6" s="448" t="s">
        <v>90</v>
      </c>
      <c r="O6" s="448" t="s">
        <v>104</v>
      </c>
      <c r="P6" s="448" t="s">
        <v>105</v>
      </c>
      <c r="Q6" s="449" t="s">
        <v>106</v>
      </c>
      <c r="R6" s="502">
        <v>2008</v>
      </c>
      <c r="S6" s="502">
        <v>2009</v>
      </c>
      <c r="T6" s="502">
        <v>2010</v>
      </c>
      <c r="U6" s="502">
        <v>2011</v>
      </c>
      <c r="V6" s="502">
        <v>2012</v>
      </c>
      <c r="W6" s="502">
        <v>2013</v>
      </c>
      <c r="X6" s="502">
        <v>2014</v>
      </c>
      <c r="Y6" s="502">
        <v>2015</v>
      </c>
      <c r="Z6" s="448" t="s">
        <v>88</v>
      </c>
      <c r="AA6" s="448" t="s">
        <v>89</v>
      </c>
      <c r="AB6" s="448" t="s">
        <v>90</v>
      </c>
      <c r="AC6" s="448" t="s">
        <v>104</v>
      </c>
      <c r="AD6" s="448" t="s">
        <v>105</v>
      </c>
      <c r="AE6" s="448" t="s">
        <v>106</v>
      </c>
    </row>
    <row r="7" spans="1:31" s="125" customFormat="1" ht="18">
      <c r="A7" s="124"/>
      <c r="B7" s="484" t="s">
        <v>11</v>
      </c>
      <c r="C7" s="485"/>
      <c r="D7" s="503">
        <v>326</v>
      </c>
      <c r="E7" s="503">
        <v>301</v>
      </c>
      <c r="F7" s="503">
        <v>323</v>
      </c>
      <c r="G7" s="503">
        <v>320</v>
      </c>
      <c r="H7" s="503">
        <v>303</v>
      </c>
      <c r="I7" s="503">
        <v>334</v>
      </c>
      <c r="J7" s="503">
        <v>297</v>
      </c>
      <c r="K7" s="503">
        <v>308</v>
      </c>
      <c r="L7" s="503">
        <v>267</v>
      </c>
      <c r="M7" s="503">
        <v>256</v>
      </c>
      <c r="N7" s="503">
        <v>286</v>
      </c>
      <c r="O7" s="503">
        <v>244</v>
      </c>
      <c r="P7" s="503">
        <v>239</v>
      </c>
      <c r="Q7" s="504">
        <v>291</v>
      </c>
      <c r="R7" s="503">
        <v>205</v>
      </c>
      <c r="S7" s="503">
        <v>217</v>
      </c>
      <c r="T7" s="503">
        <v>209</v>
      </c>
      <c r="U7" s="503">
        <v>189</v>
      </c>
      <c r="V7" s="503">
        <v>193</v>
      </c>
      <c r="W7" s="505">
        <v>213</v>
      </c>
      <c r="X7" s="505">
        <v>185</v>
      </c>
      <c r="Y7" s="505">
        <v>200</v>
      </c>
      <c r="Z7" s="537">
        <v>164</v>
      </c>
      <c r="AA7" s="537">
        <v>172</v>
      </c>
      <c r="AB7" s="537">
        <v>176</v>
      </c>
      <c r="AC7" s="537">
        <v>155</v>
      </c>
      <c r="AD7" s="537">
        <v>156</v>
      </c>
      <c r="AE7" s="537">
        <v>173</v>
      </c>
    </row>
    <row r="8" spans="1:31" s="125" customFormat="1">
      <c r="A8" s="124"/>
      <c r="B8" s="121" t="s">
        <v>17</v>
      </c>
      <c r="C8" s="124"/>
      <c r="D8" s="120">
        <v>131.56726477306665</v>
      </c>
      <c r="E8" s="120">
        <v>119.61960171838923</v>
      </c>
      <c r="F8" s="120">
        <v>126.58475888150804</v>
      </c>
      <c r="G8" s="120">
        <v>124.18889130367289</v>
      </c>
      <c r="H8" s="120">
        <v>117.50334477342795</v>
      </c>
      <c r="I8" s="120">
        <v>130.87934560327199</v>
      </c>
      <c r="J8" s="120">
        <v>115.18056589724499</v>
      </c>
      <c r="K8" s="120">
        <v>119.27166833182308</v>
      </c>
      <c r="L8" s="120">
        <v>103.27341927847851</v>
      </c>
      <c r="M8" s="120">
        <v>98.359773926207112</v>
      </c>
      <c r="N8" s="120">
        <v>108.83711726248012</v>
      </c>
      <c r="O8" s="120">
        <v>91.570967499812355</v>
      </c>
      <c r="P8" s="120">
        <v>88.64097438312929</v>
      </c>
      <c r="Q8" s="515">
        <v>107.43716218211891</v>
      </c>
      <c r="R8" s="120">
        <v>85.561408048615576</v>
      </c>
      <c r="S8" s="120">
        <v>89.309599753061008</v>
      </c>
      <c r="T8" s="120">
        <v>84.933455247383932</v>
      </c>
      <c r="U8" s="120">
        <v>76.177424880594913</v>
      </c>
      <c r="V8" s="120">
        <v>77.861825516893589</v>
      </c>
      <c r="W8" s="120">
        <v>86.477444814804286</v>
      </c>
      <c r="X8" s="120">
        <v>74.913646836821883</v>
      </c>
      <c r="Y8" s="120">
        <v>80.988710173801778</v>
      </c>
      <c r="Z8" s="120">
        <v>66.408322096559317</v>
      </c>
      <c r="AA8" s="120">
        <v>69.241762444395235</v>
      </c>
      <c r="AB8" s="120">
        <v>70.216874391586742</v>
      </c>
      <c r="AC8" s="120">
        <v>61.008730152482471</v>
      </c>
      <c r="AD8" s="120">
        <v>60.619013386698782</v>
      </c>
      <c r="AE8" s="120">
        <v>67.019974276726629</v>
      </c>
    </row>
    <row r="9" spans="1:31" s="125" customFormat="1">
      <c r="A9" s="124"/>
      <c r="B9" s="121" t="s">
        <v>67</v>
      </c>
      <c r="C9" s="124"/>
      <c r="D9" s="539">
        <v>1.0276073619631889</v>
      </c>
      <c r="E9" s="539">
        <v>1.0232558139534875</v>
      </c>
      <c r="F9" s="539">
        <v>1.0154798761609904</v>
      </c>
      <c r="G9" s="539">
        <v>1.0218750000000001</v>
      </c>
      <c r="H9" s="539">
        <v>1.0462046204620461</v>
      </c>
      <c r="I9" s="539">
        <v>1.0059523809523809</v>
      </c>
      <c r="J9" s="539">
        <v>1.0033670033670035</v>
      </c>
      <c r="K9" s="539">
        <v>1.0108303249097472</v>
      </c>
      <c r="L9" s="539">
        <v>1.0353982300884959</v>
      </c>
      <c r="M9" s="539">
        <v>1.1137440758293844</v>
      </c>
      <c r="N9" s="539">
        <v>1.0669456066945611</v>
      </c>
      <c r="O9" s="539">
        <v>1.0737704918032787</v>
      </c>
      <c r="P9" s="539">
        <v>1.0376569037656904</v>
      </c>
      <c r="Q9" s="515">
        <v>1.0309278350515463</v>
      </c>
      <c r="R9" s="539">
        <v>1.0146341463414636</v>
      </c>
      <c r="S9" s="539">
        <v>1.0184331797235029</v>
      </c>
      <c r="T9" s="539">
        <v>1.0143540669856468</v>
      </c>
      <c r="U9" s="539">
        <v>1.0105820105820114</v>
      </c>
      <c r="V9" s="539">
        <v>1.0155440414507773</v>
      </c>
      <c r="W9" s="539">
        <v>1.0093896713615023</v>
      </c>
      <c r="X9" s="539">
        <v>1.0054054054054054</v>
      </c>
      <c r="Y9" s="539">
        <v>1.0056179775280898</v>
      </c>
      <c r="Z9" s="540">
        <v>1.0193548387096774</v>
      </c>
      <c r="AA9" s="540">
        <v>1.1103448275862069</v>
      </c>
      <c r="AB9" s="540">
        <v>1.0512820512820518</v>
      </c>
      <c r="AC9" s="540">
        <v>1.0516129032258064</v>
      </c>
      <c r="AD9" s="540">
        <v>1.0384615384615385</v>
      </c>
      <c r="AE9" s="540">
        <v>1.0289017341040463</v>
      </c>
    </row>
    <row r="10" spans="1:31" s="125" customFormat="1">
      <c r="A10" s="124"/>
      <c r="B10" s="121" t="s">
        <v>2</v>
      </c>
      <c r="C10" s="124"/>
      <c r="D10" s="120">
        <v>57.055214723926383</v>
      </c>
      <c r="E10" s="120">
        <v>51.495016611295682</v>
      </c>
      <c r="F10" s="120">
        <v>51.083591331269346</v>
      </c>
      <c r="G10" s="120">
        <v>50.625</v>
      </c>
      <c r="H10" s="120">
        <v>50.495049504950494</v>
      </c>
      <c r="I10" s="120">
        <v>52.678571428571431</v>
      </c>
      <c r="J10" s="120">
        <v>54.208754208754208</v>
      </c>
      <c r="K10" s="120">
        <v>61.73285198555957</v>
      </c>
      <c r="L10" s="120">
        <v>54.729729729729726</v>
      </c>
      <c r="M10" s="120">
        <v>49.645390070921984</v>
      </c>
      <c r="N10" s="120">
        <v>57.692307692307693</v>
      </c>
      <c r="O10" s="120">
        <v>49.590163934426229</v>
      </c>
      <c r="P10" s="120">
        <v>53.97489539748954</v>
      </c>
      <c r="Q10" s="515">
        <v>53.264604810996566</v>
      </c>
      <c r="R10" s="120">
        <v>67.317073170731703</v>
      </c>
      <c r="S10" s="120">
        <v>57.142857142857146</v>
      </c>
      <c r="T10" s="120">
        <v>63.157894736842103</v>
      </c>
      <c r="U10" s="120">
        <v>61.904761904761905</v>
      </c>
      <c r="V10" s="120">
        <v>60.103626943005182</v>
      </c>
      <c r="W10" s="120">
        <v>61.502347417840376</v>
      </c>
      <c r="X10" s="120">
        <v>61.081081081081081</v>
      </c>
      <c r="Y10" s="120">
        <v>72.471910112359552</v>
      </c>
      <c r="Z10" s="514">
        <v>58.762886597938142</v>
      </c>
      <c r="AA10" s="514">
        <v>59.13978494623656</v>
      </c>
      <c r="AB10" s="514">
        <v>65.306122448979593</v>
      </c>
      <c r="AC10" s="514">
        <v>55.483870967741936</v>
      </c>
      <c r="AD10" s="514">
        <v>64.102564102564102</v>
      </c>
      <c r="AE10" s="514">
        <v>62.427745664739888</v>
      </c>
    </row>
    <row r="11" spans="1:31" s="125" customFormat="1">
      <c r="A11" s="124"/>
      <c r="B11" s="121" t="s">
        <v>5</v>
      </c>
      <c r="C11" s="124"/>
      <c r="D11" s="120">
        <v>62.883435582822088</v>
      </c>
      <c r="E11" s="120">
        <v>72.093023255813947</v>
      </c>
      <c r="F11" s="120">
        <v>64.705882352941174</v>
      </c>
      <c r="G11" s="120">
        <v>59.0625</v>
      </c>
      <c r="H11" s="120">
        <v>63.696369636963695</v>
      </c>
      <c r="I11" s="120">
        <v>63.392857142857146</v>
      </c>
      <c r="J11" s="120">
        <v>62.289562289562291</v>
      </c>
      <c r="K11" s="120">
        <v>64.259927797833939</v>
      </c>
      <c r="L11" s="120">
        <v>65.540540540540547</v>
      </c>
      <c r="M11" s="120">
        <v>65.957446808510639</v>
      </c>
      <c r="N11" s="120">
        <v>62.820512820512818</v>
      </c>
      <c r="O11" s="120">
        <v>63.524590163934427</v>
      </c>
      <c r="P11" s="120">
        <v>65.271966527196653</v>
      </c>
      <c r="Q11" s="515">
        <v>59.450171821305844</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s="125" customFormat="1">
      <c r="A12" s="124"/>
      <c r="B12" s="329" t="s">
        <v>10</v>
      </c>
      <c r="C12" s="538"/>
      <c r="D12" s="495">
        <v>73.846625766871114</v>
      </c>
      <c r="E12" s="495">
        <v>71.166112956810608</v>
      </c>
      <c r="F12" s="495">
        <v>74.253869969040338</v>
      </c>
      <c r="G12" s="495">
        <v>74.609375</v>
      </c>
      <c r="H12" s="495">
        <v>73.036303630363079</v>
      </c>
      <c r="I12" s="495">
        <v>72.761904761904759</v>
      </c>
      <c r="J12" s="495">
        <v>73.306397306397301</v>
      </c>
      <c r="K12" s="495">
        <v>72.404332129963905</v>
      </c>
      <c r="L12" s="495">
        <v>71.482300884955748</v>
      </c>
      <c r="M12" s="495">
        <v>69.93364928909952</v>
      </c>
      <c r="N12" s="495">
        <v>72.213389121338949</v>
      </c>
      <c r="O12" s="495">
        <v>73.32377049180333</v>
      </c>
      <c r="P12" s="495">
        <v>71.548117154811649</v>
      </c>
      <c r="Q12" s="511">
        <v>72.941580756013721</v>
      </c>
      <c r="R12" s="495">
        <v>67.443902439024356</v>
      </c>
      <c r="S12" s="495">
        <v>65.903225806451644</v>
      </c>
      <c r="T12" s="495">
        <v>68.354066985645943</v>
      </c>
      <c r="U12" s="495">
        <v>67.566137566137613</v>
      </c>
      <c r="V12" s="495">
        <v>66.352331606217604</v>
      </c>
      <c r="W12" s="495">
        <v>65.638497652582089</v>
      </c>
      <c r="X12" s="495">
        <v>66</v>
      </c>
      <c r="Y12" s="495">
        <v>65.455056179775283</v>
      </c>
      <c r="Z12" s="495">
        <v>65.232258064516103</v>
      </c>
      <c r="AA12" s="495">
        <v>63.248275862068972</v>
      </c>
      <c r="AB12" s="495">
        <v>64.814102564102555</v>
      </c>
      <c r="AC12" s="495">
        <v>66.051612903225788</v>
      </c>
      <c r="AD12" s="495">
        <v>64.089743589743563</v>
      </c>
      <c r="AE12" s="495">
        <v>63.913294797687875</v>
      </c>
    </row>
    <row r="13" spans="1:31" s="125" customFormat="1">
      <c r="A13" s="124"/>
      <c r="B13" s="484" t="s">
        <v>6</v>
      </c>
      <c r="C13" s="542"/>
      <c r="D13" s="512">
        <v>80.368098159509202</v>
      </c>
      <c r="E13" s="512">
        <v>89.700996677740861</v>
      </c>
      <c r="F13" s="512">
        <v>87.306501547987622</v>
      </c>
      <c r="G13" s="512">
        <v>84.6875</v>
      </c>
      <c r="H13" s="512">
        <v>83.828382838283829</v>
      </c>
      <c r="I13" s="512">
        <v>86.011904761904759</v>
      </c>
      <c r="J13" s="512">
        <v>86.868686868686865</v>
      </c>
      <c r="K13" s="512">
        <v>85.198555956678703</v>
      </c>
      <c r="L13" s="512">
        <v>87.837837837837839</v>
      </c>
      <c r="M13" s="512">
        <v>90.780141843971634</v>
      </c>
      <c r="N13" s="512">
        <v>89.102564102564102</v>
      </c>
      <c r="O13" s="512">
        <v>93.032786885245898</v>
      </c>
      <c r="P13" s="512">
        <v>94.979079497907946</v>
      </c>
      <c r="Q13" s="513">
        <v>90.378006872852239</v>
      </c>
      <c r="R13" s="512">
        <v>81.951219512195124</v>
      </c>
      <c r="S13" s="512">
        <v>91.244239631336399</v>
      </c>
      <c r="T13" s="512">
        <v>89.952153110047846</v>
      </c>
      <c r="U13" s="512">
        <v>86.24338624338624</v>
      </c>
      <c r="V13" s="512">
        <v>88.601036269430054</v>
      </c>
      <c r="W13" s="512">
        <v>88.732394366197184</v>
      </c>
      <c r="X13" s="512">
        <v>91.891891891891888</v>
      </c>
      <c r="Y13" s="512">
        <v>88.202247191011239</v>
      </c>
      <c r="Z13" s="514">
        <v>88.659793814432987</v>
      </c>
      <c r="AA13" s="514">
        <v>90.322580645161295</v>
      </c>
      <c r="AB13" s="514">
        <v>92.857142857142861</v>
      </c>
      <c r="AC13" s="514">
        <v>96.774193548387103</v>
      </c>
      <c r="AD13" s="514">
        <v>95.512820512820511</v>
      </c>
      <c r="AE13" s="514">
        <v>89.595375722543352</v>
      </c>
    </row>
    <row r="14" spans="1:31" s="125" customFormat="1">
      <c r="A14" s="124"/>
      <c r="B14" s="121" t="s">
        <v>1</v>
      </c>
      <c r="C14" s="124"/>
      <c r="D14" s="120">
        <v>11.269938650306745</v>
      </c>
      <c r="E14" s="120">
        <v>10.20265780730897</v>
      </c>
      <c r="F14" s="120">
        <v>11.826625386996891</v>
      </c>
      <c r="G14" s="120">
        <v>8.9781250000000075</v>
      </c>
      <c r="H14" s="120">
        <v>9.0297029702970431</v>
      </c>
      <c r="I14" s="120">
        <v>9.0148809523809579</v>
      </c>
      <c r="J14" s="120">
        <v>8.5589225589225588</v>
      </c>
      <c r="K14" s="120">
        <v>8.5667870036101075</v>
      </c>
      <c r="L14" s="120">
        <v>7.7522123893805297</v>
      </c>
      <c r="M14" s="120">
        <v>10.654028436018956</v>
      </c>
      <c r="N14" s="120">
        <v>11.778242677824275</v>
      </c>
      <c r="O14" s="120">
        <v>10.729508196721307</v>
      </c>
      <c r="P14" s="120">
        <v>8.3263598326359833</v>
      </c>
      <c r="Q14" s="515">
        <v>7.814432989690717</v>
      </c>
      <c r="R14" s="120">
        <v>10.239024390243902</v>
      </c>
      <c r="S14" s="120">
        <v>10.29493087557603</v>
      </c>
      <c r="T14" s="120">
        <v>11.267942583732061</v>
      </c>
      <c r="U14" s="120">
        <v>8.2910052910052876</v>
      </c>
      <c r="V14" s="120">
        <v>7.3989637305699514</v>
      </c>
      <c r="W14" s="120">
        <v>8.5586854460093846</v>
      </c>
      <c r="X14" s="120">
        <v>8.0864864864864856</v>
      </c>
      <c r="Y14" s="120">
        <v>7.3202247191011232</v>
      </c>
      <c r="Z14" s="514">
        <v>7.8258064516129027</v>
      </c>
      <c r="AA14" s="514">
        <v>10.57931034482759</v>
      </c>
      <c r="AB14" s="514">
        <v>11.333333333333329</v>
      </c>
      <c r="AC14" s="514">
        <v>11.058064516129035</v>
      </c>
      <c r="AD14" s="514">
        <v>8.9615384615384635</v>
      </c>
      <c r="AE14" s="514">
        <v>7.6069364161849737</v>
      </c>
    </row>
    <row r="15" spans="1:31" s="125" customFormat="1">
      <c r="A15" s="124"/>
      <c r="B15" s="121" t="s">
        <v>94</v>
      </c>
      <c r="C15" s="121"/>
      <c r="D15" s="120"/>
      <c r="E15" s="120"/>
      <c r="F15" s="120"/>
      <c r="G15" s="120"/>
      <c r="H15" s="120"/>
      <c r="I15" s="120"/>
      <c r="J15" s="120"/>
      <c r="K15" s="120"/>
      <c r="L15" s="120"/>
      <c r="M15" s="120"/>
      <c r="N15" s="537"/>
      <c r="O15" s="537"/>
      <c r="P15" s="537"/>
      <c r="Q15" s="515"/>
      <c r="R15" s="120"/>
      <c r="S15" s="120"/>
      <c r="T15" s="120"/>
      <c r="U15" s="120"/>
      <c r="V15" s="120"/>
      <c r="W15" s="120"/>
      <c r="X15" s="120"/>
      <c r="Y15" s="120"/>
      <c r="Z15" s="514"/>
      <c r="AA15" s="514"/>
      <c r="AB15" s="514"/>
      <c r="AC15" s="514"/>
      <c r="AD15" s="514"/>
      <c r="AE15" s="514"/>
    </row>
    <row r="16" spans="1:31" s="125" customFormat="1">
      <c r="A16" s="124"/>
      <c r="B16" s="123" t="s">
        <v>85</v>
      </c>
      <c r="C16" s="123"/>
      <c r="D16" s="541" t="s">
        <v>25</v>
      </c>
      <c r="E16" s="541" t="s">
        <v>25</v>
      </c>
      <c r="F16" s="541" t="s">
        <v>25</v>
      </c>
      <c r="G16" s="541" t="s">
        <v>25</v>
      </c>
      <c r="H16" s="541" t="s">
        <v>25</v>
      </c>
      <c r="I16" s="541" t="s">
        <v>25</v>
      </c>
      <c r="J16" s="541" t="s">
        <v>25</v>
      </c>
      <c r="K16" s="541" t="s">
        <v>25</v>
      </c>
      <c r="L16" s="541" t="s">
        <v>25</v>
      </c>
      <c r="M16" s="541" t="s">
        <v>25</v>
      </c>
      <c r="N16" s="120">
        <v>63.636363636363633</v>
      </c>
      <c r="O16" s="120">
        <v>56.25</v>
      </c>
      <c r="P16" s="120">
        <v>55.223880597014926</v>
      </c>
      <c r="Q16" s="515">
        <v>61.855670103092784</v>
      </c>
      <c r="R16" s="541" t="s">
        <v>25</v>
      </c>
      <c r="S16" s="541" t="s">
        <v>25</v>
      </c>
      <c r="T16" s="541" t="s">
        <v>25</v>
      </c>
      <c r="U16" s="541" t="s">
        <v>25</v>
      </c>
      <c r="V16" s="541" t="s">
        <v>25</v>
      </c>
      <c r="W16" s="541" t="s">
        <v>25</v>
      </c>
      <c r="X16" s="541" t="s">
        <v>25</v>
      </c>
      <c r="Y16" s="541" t="s">
        <v>25</v>
      </c>
      <c r="Z16" s="541" t="s">
        <v>25</v>
      </c>
      <c r="AA16" s="541" t="s">
        <v>25</v>
      </c>
      <c r="AB16" s="514">
        <v>66.666666666666657</v>
      </c>
      <c r="AC16" s="514">
        <v>56.756756756756758</v>
      </c>
      <c r="AD16" s="514">
        <v>59.090909090909093</v>
      </c>
      <c r="AE16" s="514">
        <v>67.272727272727266</v>
      </c>
    </row>
    <row r="17" spans="1:31" s="125" customFormat="1">
      <c r="A17" s="124"/>
      <c r="B17" s="123" t="s">
        <v>86</v>
      </c>
      <c r="C17" s="123"/>
      <c r="D17" s="541" t="s">
        <v>25</v>
      </c>
      <c r="E17" s="541" t="s">
        <v>25</v>
      </c>
      <c r="F17" s="541" t="s">
        <v>25</v>
      </c>
      <c r="G17" s="541" t="s">
        <v>25</v>
      </c>
      <c r="H17" s="541" t="s">
        <v>25</v>
      </c>
      <c r="I17" s="541" t="s">
        <v>25</v>
      </c>
      <c r="J17" s="541" t="s">
        <v>25</v>
      </c>
      <c r="K17" s="541" t="s">
        <v>25</v>
      </c>
      <c r="L17" s="541" t="s">
        <v>25</v>
      </c>
      <c r="M17" s="541" t="s">
        <v>25</v>
      </c>
      <c r="N17" s="120">
        <v>30.303030303030305</v>
      </c>
      <c r="O17" s="120">
        <v>31.25</v>
      </c>
      <c r="P17" s="120">
        <v>26.865671641791046</v>
      </c>
      <c r="Q17" s="515">
        <v>25.773195876288657</v>
      </c>
      <c r="R17" s="541" t="s">
        <v>25</v>
      </c>
      <c r="S17" s="541" t="s">
        <v>25</v>
      </c>
      <c r="T17" s="541" t="s">
        <v>25</v>
      </c>
      <c r="U17" s="541" t="s">
        <v>25</v>
      </c>
      <c r="V17" s="541" t="s">
        <v>25</v>
      </c>
      <c r="W17" s="541" t="s">
        <v>25</v>
      </c>
      <c r="X17" s="541" t="s">
        <v>25</v>
      </c>
      <c r="Y17" s="541" t="s">
        <v>25</v>
      </c>
      <c r="Z17" s="541" t="s">
        <v>25</v>
      </c>
      <c r="AA17" s="541" t="s">
        <v>25</v>
      </c>
      <c r="AB17" s="514">
        <v>28.571428571428569</v>
      </c>
      <c r="AC17" s="514">
        <v>32.432432432432435</v>
      </c>
      <c r="AD17" s="514">
        <v>27.27272727272727</v>
      </c>
      <c r="AE17" s="514">
        <v>23.636363636363637</v>
      </c>
    </row>
    <row r="18" spans="1:31" s="125" customFormat="1">
      <c r="A18" s="124"/>
      <c r="B18" s="123" t="s">
        <v>87</v>
      </c>
      <c r="C18" s="123"/>
      <c r="D18" s="541" t="s">
        <v>25</v>
      </c>
      <c r="E18" s="541" t="s">
        <v>25</v>
      </c>
      <c r="F18" s="541" t="s">
        <v>25</v>
      </c>
      <c r="G18" s="541" t="s">
        <v>25</v>
      </c>
      <c r="H18" s="541" t="s">
        <v>25</v>
      </c>
      <c r="I18" s="541" t="s">
        <v>25</v>
      </c>
      <c r="J18" s="541" t="s">
        <v>25</v>
      </c>
      <c r="K18" s="541" t="s">
        <v>25</v>
      </c>
      <c r="L18" s="541" t="s">
        <v>25</v>
      </c>
      <c r="M18" s="541" t="s">
        <v>25</v>
      </c>
      <c r="N18" s="120">
        <v>6.0606060606060606</v>
      </c>
      <c r="O18" s="120">
        <v>12.5</v>
      </c>
      <c r="P18" s="120">
        <v>17.910447761194028</v>
      </c>
      <c r="Q18" s="515">
        <v>12.371134020618557</v>
      </c>
      <c r="R18" s="541" t="s">
        <v>25</v>
      </c>
      <c r="S18" s="541" t="s">
        <v>25</v>
      </c>
      <c r="T18" s="541" t="s">
        <v>25</v>
      </c>
      <c r="U18" s="541" t="s">
        <v>25</v>
      </c>
      <c r="V18" s="541" t="s">
        <v>25</v>
      </c>
      <c r="W18" s="541" t="s">
        <v>25</v>
      </c>
      <c r="X18" s="541" t="s">
        <v>25</v>
      </c>
      <c r="Y18" s="541" t="s">
        <v>25</v>
      </c>
      <c r="Z18" s="541" t="s">
        <v>25</v>
      </c>
      <c r="AA18" s="541" t="s">
        <v>25</v>
      </c>
      <c r="AB18" s="514">
        <v>4.7619047619047619</v>
      </c>
      <c r="AC18" s="514">
        <v>10.810810810810811</v>
      </c>
      <c r="AD18" s="514">
        <v>13.636363636363635</v>
      </c>
      <c r="AE18" s="514">
        <v>9.0909090909090917</v>
      </c>
    </row>
    <row r="19" spans="1:31" s="125" customFormat="1">
      <c r="A19" s="124"/>
      <c r="B19" s="123" t="s">
        <v>92</v>
      </c>
      <c r="C19" s="123"/>
      <c r="D19" s="541" t="s">
        <v>25</v>
      </c>
      <c r="E19" s="541" t="s">
        <v>25</v>
      </c>
      <c r="F19" s="541" t="s">
        <v>25</v>
      </c>
      <c r="G19" s="541" t="s">
        <v>25</v>
      </c>
      <c r="H19" s="541" t="s">
        <v>25</v>
      </c>
      <c r="I19" s="541" t="s">
        <v>25</v>
      </c>
      <c r="J19" s="541" t="s">
        <v>25</v>
      </c>
      <c r="K19" s="541" t="s">
        <v>25</v>
      </c>
      <c r="L19" s="541" t="s">
        <v>25</v>
      </c>
      <c r="M19" s="541" t="s">
        <v>25</v>
      </c>
      <c r="N19" s="120">
        <v>12.132352941176478</v>
      </c>
      <c r="O19" s="120">
        <v>19.672131147540981</v>
      </c>
      <c r="P19" s="120">
        <v>28.03347280334728</v>
      </c>
      <c r="Q19" s="515">
        <v>33.333333333333343</v>
      </c>
      <c r="R19" s="541" t="s">
        <v>25</v>
      </c>
      <c r="S19" s="541" t="s">
        <v>25</v>
      </c>
      <c r="T19" s="541" t="s">
        <v>25</v>
      </c>
      <c r="U19" s="541" t="s">
        <v>25</v>
      </c>
      <c r="V19" s="541" t="s">
        <v>25</v>
      </c>
      <c r="W19" s="541" t="s">
        <v>25</v>
      </c>
      <c r="X19" s="541" t="s">
        <v>25</v>
      </c>
      <c r="Y19" s="541" t="s">
        <v>25</v>
      </c>
      <c r="Z19" s="541" t="s">
        <v>25</v>
      </c>
      <c r="AA19" s="541" t="s">
        <v>25</v>
      </c>
      <c r="AB19" s="514">
        <v>12.727272727272734</v>
      </c>
      <c r="AC19" s="514">
        <v>23.870967741935488</v>
      </c>
      <c r="AD19" s="514">
        <v>28.205128205128204</v>
      </c>
      <c r="AE19" s="514">
        <v>31.79190751445087</v>
      </c>
    </row>
    <row r="20" spans="1:31" s="125" customFormat="1">
      <c r="A20" s="124"/>
      <c r="B20" s="121" t="s">
        <v>73</v>
      </c>
      <c r="C20" s="124"/>
      <c r="D20" s="120">
        <v>16.871165644171779</v>
      </c>
      <c r="E20" s="120">
        <v>10.963455149501661</v>
      </c>
      <c r="F20" s="120">
        <v>14.860681114551083</v>
      </c>
      <c r="G20" s="120">
        <v>15</v>
      </c>
      <c r="H20" s="120">
        <v>11.551155115511552</v>
      </c>
      <c r="I20" s="120">
        <v>10.119047619047619</v>
      </c>
      <c r="J20" s="120">
        <v>14.141414141414142</v>
      </c>
      <c r="K20" s="120">
        <v>10.830324909747292</v>
      </c>
      <c r="L20" s="120">
        <v>18.243243243243242</v>
      </c>
      <c r="M20" s="120">
        <v>9.2198581560283692</v>
      </c>
      <c r="N20" s="120">
        <v>14.102564102564102</v>
      </c>
      <c r="O20" s="120">
        <v>14.754098360655737</v>
      </c>
      <c r="P20" s="120">
        <v>12.552301255230125</v>
      </c>
      <c r="Q20" s="515">
        <v>11.683848797250858</v>
      </c>
      <c r="R20" s="120">
        <v>9.2682926829268286</v>
      </c>
      <c r="S20" s="120">
        <v>6.4516129032258061</v>
      </c>
      <c r="T20" s="120">
        <v>7.1770334928229662</v>
      </c>
      <c r="U20" s="120">
        <v>6.8783068783068781</v>
      </c>
      <c r="V20" s="120">
        <v>6.2176165803108807</v>
      </c>
      <c r="W20" s="120">
        <v>3.755868544600939</v>
      </c>
      <c r="X20" s="120">
        <v>5.9459459459459456</v>
      </c>
      <c r="Y20" s="120">
        <v>6.1797752808988768</v>
      </c>
      <c r="Z20" s="514">
        <v>10.309278350515465</v>
      </c>
      <c r="AA20" s="514">
        <v>5.376344086021505</v>
      </c>
      <c r="AB20" s="514">
        <v>7.1428571428571432</v>
      </c>
      <c r="AC20" s="514">
        <v>5.806451612903226</v>
      </c>
      <c r="AD20" s="514">
        <v>6.4102564102564097</v>
      </c>
      <c r="AE20" s="514">
        <v>5.7803468208092488</v>
      </c>
    </row>
    <row r="21" spans="1:31" s="125" customFormat="1">
      <c r="A21" s="124"/>
      <c r="B21" s="329" t="s">
        <v>74</v>
      </c>
      <c r="C21" s="538"/>
      <c r="D21" s="495">
        <v>15.030674846625766</v>
      </c>
      <c r="E21" s="495">
        <v>10.631229235880399</v>
      </c>
      <c r="F21" s="495">
        <v>13.312693498452012</v>
      </c>
      <c r="G21" s="495">
        <v>14.0625</v>
      </c>
      <c r="H21" s="120">
        <v>9.5709570957095718</v>
      </c>
      <c r="I21" s="120">
        <v>9.5238095238095237</v>
      </c>
      <c r="J21" s="120">
        <v>13.131313131313131</v>
      </c>
      <c r="K21" s="120">
        <v>9.7472924187725631</v>
      </c>
      <c r="L21" s="120">
        <v>17.567567567567568</v>
      </c>
      <c r="M21" s="120">
        <v>8.5106382978723403</v>
      </c>
      <c r="N21" s="120">
        <v>10.897435897435898</v>
      </c>
      <c r="O21" s="120">
        <v>14.754098360655737</v>
      </c>
      <c r="P21" s="120">
        <v>11.715481171548117</v>
      </c>
      <c r="Q21" s="515">
        <v>10.996563573883162</v>
      </c>
      <c r="R21" s="120">
        <v>8.7804878048780495</v>
      </c>
      <c r="S21" s="120">
        <v>5.9907834101382491</v>
      </c>
      <c r="T21" s="120">
        <v>6.6985645933014357</v>
      </c>
      <c r="U21" s="120">
        <v>6.8783068783068781</v>
      </c>
      <c r="V21" s="120">
        <v>5.6994818652849739</v>
      </c>
      <c r="W21" s="120">
        <v>3.755868544600939</v>
      </c>
      <c r="X21" s="120">
        <v>5.9459459459459456</v>
      </c>
      <c r="Y21" s="495">
        <v>6.1797752808988768</v>
      </c>
      <c r="Z21" s="120">
        <v>10.309278350515465</v>
      </c>
      <c r="AA21" s="120">
        <v>5.376344086021505</v>
      </c>
      <c r="AB21" s="120">
        <v>6.1224489795918364</v>
      </c>
      <c r="AC21" s="120">
        <v>5.806451612903226</v>
      </c>
      <c r="AD21" s="120">
        <v>6.4102564102564097</v>
      </c>
      <c r="AE21" s="120">
        <v>5.7803468208092488</v>
      </c>
    </row>
    <row r="22" spans="1:31" s="125" customFormat="1">
      <c r="A22" s="124"/>
      <c r="B22" s="484" t="s">
        <v>24</v>
      </c>
      <c r="C22" s="542"/>
      <c r="D22" s="512">
        <v>74.539877300613497</v>
      </c>
      <c r="E22" s="512">
        <v>79.401993355481721</v>
      </c>
      <c r="F22" s="512">
        <v>78.018575851393194</v>
      </c>
      <c r="G22" s="512">
        <v>77.1875</v>
      </c>
      <c r="H22" s="512">
        <v>78.877887788778878</v>
      </c>
      <c r="I22" s="512">
        <v>83.035714285714292</v>
      </c>
      <c r="J22" s="512">
        <v>82.828282828282823</v>
      </c>
      <c r="K22" s="512">
        <v>82.671480144404327</v>
      </c>
      <c r="L22" s="512">
        <v>60.810810810810814</v>
      </c>
      <c r="M22" s="512">
        <v>68.794326241134755</v>
      </c>
      <c r="N22" s="512">
        <v>73.07692307692308</v>
      </c>
      <c r="O22" s="512">
        <v>65.957446808510639</v>
      </c>
      <c r="P22" s="512">
        <v>77.477477477477478</v>
      </c>
      <c r="Q22" s="513">
        <v>73.010380622837374</v>
      </c>
      <c r="R22" s="512">
        <v>77.073170731707322</v>
      </c>
      <c r="S22" s="512">
        <v>82.94930875576037</v>
      </c>
      <c r="T22" s="512">
        <v>80.382775119617222</v>
      </c>
      <c r="U22" s="512">
        <v>81.481481481481481</v>
      </c>
      <c r="V22" s="512">
        <v>82.901554404145074</v>
      </c>
      <c r="W22" s="512">
        <v>84.97652582159624</v>
      </c>
      <c r="X22" s="512">
        <v>89.189189189189193</v>
      </c>
      <c r="Y22" s="120">
        <v>71</v>
      </c>
      <c r="Z22" s="512">
        <v>55.670103092783506</v>
      </c>
      <c r="AA22" s="512">
        <v>67.741935483870961</v>
      </c>
      <c r="AB22" s="512">
        <v>71.428571428571431</v>
      </c>
      <c r="AC22" s="512">
        <v>67.567567567567565</v>
      </c>
      <c r="AD22" s="512">
        <v>74.825174825174827</v>
      </c>
      <c r="AE22" s="512">
        <v>66.860465116279073</v>
      </c>
    </row>
    <row r="23" spans="1:31" s="125" customFormat="1">
      <c r="A23" s="124"/>
      <c r="B23" s="121" t="s">
        <v>7</v>
      </c>
      <c r="C23" s="124"/>
      <c r="D23" s="120">
        <v>29.447852760736197</v>
      </c>
      <c r="E23" s="120">
        <v>38.205980066445186</v>
      </c>
      <c r="F23" s="120">
        <v>34.365325077399383</v>
      </c>
      <c r="G23" s="120">
        <v>29.0625</v>
      </c>
      <c r="H23" s="120">
        <v>29.702970297029704</v>
      </c>
      <c r="I23" s="120">
        <v>27.38095238095238</v>
      </c>
      <c r="J23" s="120">
        <v>29.62962962962963</v>
      </c>
      <c r="K23" s="120">
        <v>25.270758122743683</v>
      </c>
      <c r="L23" s="120">
        <v>24.324324324324323</v>
      </c>
      <c r="M23" s="120">
        <v>24.822695035460992</v>
      </c>
      <c r="N23" s="120">
        <v>19.871794871794872</v>
      </c>
      <c r="O23" s="120">
        <v>23.829787234042556</v>
      </c>
      <c r="P23" s="120">
        <v>26.126126126126124</v>
      </c>
      <c r="Q23" s="515">
        <v>27.335640138408309</v>
      </c>
      <c r="R23" s="120">
        <v>40.487804878048777</v>
      </c>
      <c r="S23" s="120">
        <v>43.317972350230413</v>
      </c>
      <c r="T23" s="120">
        <v>44.019138755980862</v>
      </c>
      <c r="U23" s="120">
        <v>42.328042328042329</v>
      </c>
      <c r="V23" s="120">
        <v>37.823834196891191</v>
      </c>
      <c r="W23" s="120">
        <v>37.558685446009392</v>
      </c>
      <c r="X23" s="514">
        <v>43.783783783783782</v>
      </c>
      <c r="Y23" s="514">
        <v>28.089887640449437</v>
      </c>
      <c r="Z23" s="120">
        <v>30.927835051546392</v>
      </c>
      <c r="AA23" s="120">
        <v>29.032258064516128</v>
      </c>
      <c r="AB23" s="120">
        <v>28.571428571428573</v>
      </c>
      <c r="AC23" s="120">
        <v>33.783783783783782</v>
      </c>
      <c r="AD23" s="120">
        <v>34.965034965034967</v>
      </c>
      <c r="AE23" s="120">
        <v>37.209302325581397</v>
      </c>
    </row>
    <row r="24" spans="1:31" s="125" customFormat="1">
      <c r="A24" s="124"/>
      <c r="B24" s="121" t="s">
        <v>8</v>
      </c>
      <c r="C24" s="124"/>
      <c r="D24" s="120">
        <v>14.723926380368098</v>
      </c>
      <c r="E24" s="120">
        <v>25.91362126245847</v>
      </c>
      <c r="F24" s="120">
        <v>29.102167182662537</v>
      </c>
      <c r="G24" s="120">
        <v>32.1875</v>
      </c>
      <c r="H24" s="120">
        <v>29.372937293729372</v>
      </c>
      <c r="I24" s="120">
        <v>30.357142857142858</v>
      </c>
      <c r="J24" s="120">
        <v>34.006734006734007</v>
      </c>
      <c r="K24" s="120">
        <v>33.2129963898917</v>
      </c>
      <c r="L24" s="120">
        <v>15.54054054054054</v>
      </c>
      <c r="M24" s="120">
        <v>21.276595744680851</v>
      </c>
      <c r="N24" s="120">
        <v>14.102564102564102</v>
      </c>
      <c r="O24" s="120">
        <v>11.48936170212766</v>
      </c>
      <c r="P24" s="120">
        <v>15.315315315315313</v>
      </c>
      <c r="Q24" s="515">
        <v>7.6124567474048446</v>
      </c>
      <c r="R24" s="120">
        <v>20.975609756097562</v>
      </c>
      <c r="S24" s="120">
        <v>30.875576036866359</v>
      </c>
      <c r="T24" s="120">
        <v>36.363636363636367</v>
      </c>
      <c r="U24" s="120">
        <v>40.211640211640209</v>
      </c>
      <c r="V24" s="120">
        <v>36.269430051813472</v>
      </c>
      <c r="W24" s="120">
        <v>37.558685446009392</v>
      </c>
      <c r="X24" s="120">
        <v>44.324324324324323</v>
      </c>
      <c r="Y24" s="120">
        <v>40.449438202247194</v>
      </c>
      <c r="Z24" s="120">
        <v>16.494845360824741</v>
      </c>
      <c r="AA24" s="120">
        <v>22.580645161290324</v>
      </c>
      <c r="AB24" s="120">
        <v>20.408163265306122</v>
      </c>
      <c r="AC24" s="120">
        <v>14.864864864864865</v>
      </c>
      <c r="AD24" s="120">
        <v>17.482517482517483</v>
      </c>
      <c r="AE24" s="120">
        <v>11.046511627906977</v>
      </c>
    </row>
    <row r="25" spans="1:31" s="125" customFormat="1">
      <c r="A25" s="124"/>
      <c r="B25" s="329" t="s">
        <v>9</v>
      </c>
      <c r="C25" s="538"/>
      <c r="D25" s="495">
        <v>38.95705521472393</v>
      </c>
      <c r="E25" s="495">
        <v>44.85049833887043</v>
      </c>
      <c r="F25" s="495">
        <v>43.653250773993811</v>
      </c>
      <c r="G25" s="495">
        <v>43.75</v>
      </c>
      <c r="H25" s="495">
        <v>43.234323432343231</v>
      </c>
      <c r="I25" s="495">
        <v>39.285714285714285</v>
      </c>
      <c r="J25" s="495">
        <v>37.710437710437709</v>
      </c>
      <c r="K25" s="495">
        <v>28.158844765342959</v>
      </c>
      <c r="L25" s="495">
        <v>22.666666666666664</v>
      </c>
      <c r="M25" s="495">
        <v>20.888888888888889</v>
      </c>
      <c r="N25" s="495">
        <v>26.200873362445414</v>
      </c>
      <c r="O25" s="495">
        <v>14.042553191489363</v>
      </c>
      <c r="P25" s="495">
        <v>18.468468468468469</v>
      </c>
      <c r="Q25" s="511">
        <v>24.221453287197232</v>
      </c>
      <c r="R25" s="495">
        <v>44.878048780487802</v>
      </c>
      <c r="S25" s="495">
        <v>46.543778801843317</v>
      </c>
      <c r="T25" s="495">
        <v>49.282296650717704</v>
      </c>
      <c r="U25" s="495">
        <v>49.206349206349209</v>
      </c>
      <c r="V25" s="495">
        <v>49.222797927461137</v>
      </c>
      <c r="W25" s="495">
        <v>47.417840375586856</v>
      </c>
      <c r="X25" s="495">
        <v>47.027027027027025</v>
      </c>
      <c r="Y25" s="495">
        <v>32.022471910112358</v>
      </c>
      <c r="Z25" s="495">
        <v>24.647887323943664</v>
      </c>
      <c r="AA25" s="495">
        <v>27.777777777777779</v>
      </c>
      <c r="AB25" s="495">
        <v>25.694444444444443</v>
      </c>
      <c r="AC25" s="495">
        <v>15.54054054054054</v>
      </c>
      <c r="AD25" s="495">
        <v>21.678321678321677</v>
      </c>
      <c r="AE25" s="495">
        <v>29.651162790697676</v>
      </c>
    </row>
    <row r="26" spans="1:31" s="125" customFormat="1">
      <c r="A26" s="124"/>
      <c r="B26" s="484" t="s">
        <v>68</v>
      </c>
      <c r="C26" s="124"/>
      <c r="D26" s="120">
        <v>3.3742331288343559</v>
      </c>
      <c r="E26" s="120">
        <v>2.9900332225913622</v>
      </c>
      <c r="F26" s="120">
        <v>4.643962848297214</v>
      </c>
      <c r="G26" s="120">
        <v>8.4375</v>
      </c>
      <c r="H26" s="120">
        <v>4.2904290429042904</v>
      </c>
      <c r="I26" s="120">
        <v>5.6547619047619051</v>
      </c>
      <c r="J26" s="514">
        <v>9.4276094276094273</v>
      </c>
      <c r="K26" s="514">
        <v>6.1371841155234659</v>
      </c>
      <c r="L26" s="514">
        <v>10.135135135135135</v>
      </c>
      <c r="M26" s="514">
        <v>9.9290780141843964</v>
      </c>
      <c r="N26" s="514">
        <v>8.9743589743589745</v>
      </c>
      <c r="O26" s="514">
        <v>8.085106382978724</v>
      </c>
      <c r="P26" s="514">
        <v>7.6576576576576567</v>
      </c>
      <c r="Q26" s="515">
        <v>12.45674740484429</v>
      </c>
      <c r="R26" s="120">
        <v>3.4146341463414633</v>
      </c>
      <c r="S26" s="120">
        <v>4.1474654377880187</v>
      </c>
      <c r="T26" s="120">
        <v>6.2200956937799043</v>
      </c>
      <c r="U26" s="120">
        <v>10.582010582010582</v>
      </c>
      <c r="V26" s="120">
        <v>6.2176165803108807</v>
      </c>
      <c r="W26" s="120">
        <v>6.572769953051643</v>
      </c>
      <c r="X26" s="120">
        <v>9.7297297297297298</v>
      </c>
      <c r="Y26" s="120">
        <v>8.4269662921348321</v>
      </c>
      <c r="Z26" s="514">
        <v>9.2783505154639183</v>
      </c>
      <c r="AA26" s="514">
        <v>9.67741935483871</v>
      </c>
      <c r="AB26" s="514">
        <v>10.204081632653061</v>
      </c>
      <c r="AC26" s="514">
        <v>8.7837837837837842</v>
      </c>
      <c r="AD26" s="514">
        <v>5.5944055944055942</v>
      </c>
      <c r="AE26" s="514">
        <v>11.627906976744185</v>
      </c>
    </row>
    <row r="27" spans="1:31" s="125" customFormat="1">
      <c r="A27" s="124"/>
      <c r="B27" s="110" t="s">
        <v>29</v>
      </c>
      <c r="C27" s="124"/>
      <c r="D27" s="120">
        <v>0</v>
      </c>
      <c r="E27" s="120">
        <v>0</v>
      </c>
      <c r="F27" s="120">
        <v>1.5479876160990713</v>
      </c>
      <c r="G27" s="120">
        <v>4.375</v>
      </c>
      <c r="H27" s="120">
        <v>2.3102310231023102</v>
      </c>
      <c r="I27" s="120">
        <v>3.8690476190476191</v>
      </c>
      <c r="J27" s="514">
        <v>5.0505050505050502</v>
      </c>
      <c r="K27" s="514">
        <v>6.1371841155234659</v>
      </c>
      <c r="L27" s="514">
        <v>5.4054054054054053</v>
      </c>
      <c r="M27" s="514">
        <v>4.9645390070921982</v>
      </c>
      <c r="N27" s="514">
        <v>7.6923076923076925</v>
      </c>
      <c r="O27" s="514">
        <v>9.3617021276595747</v>
      </c>
      <c r="P27" s="514">
        <v>9.0090090090090094</v>
      </c>
      <c r="Q27" s="515">
        <v>3.1141868512110724</v>
      </c>
      <c r="R27" s="120">
        <v>0</v>
      </c>
      <c r="S27" s="120">
        <v>0</v>
      </c>
      <c r="T27" s="120">
        <v>2.3923444976076556</v>
      </c>
      <c r="U27" s="120">
        <v>4.7619047619047619</v>
      </c>
      <c r="V27" s="120">
        <v>3.6269430051813472</v>
      </c>
      <c r="W27" s="120">
        <v>5.164319248826291</v>
      </c>
      <c r="X27" s="120">
        <v>6.4864864864864868</v>
      </c>
      <c r="Y27" s="120">
        <v>6.7415730337078648</v>
      </c>
      <c r="Z27" s="514">
        <v>8.2474226804123703</v>
      </c>
      <c r="AA27" s="514">
        <v>6.4516129032258061</v>
      </c>
      <c r="AB27" s="514">
        <v>10.204081632653061</v>
      </c>
      <c r="AC27" s="514">
        <v>13.513513513513514</v>
      </c>
      <c r="AD27" s="514">
        <v>9.79020979020979</v>
      </c>
      <c r="AE27" s="514">
        <v>2.9069767441860463</v>
      </c>
    </row>
    <row r="28" spans="1:31" s="125" customFormat="1">
      <c r="A28" s="124"/>
      <c r="B28" s="122" t="s">
        <v>101</v>
      </c>
      <c r="C28" s="538"/>
      <c r="D28" s="495">
        <v>3.3742331288343559</v>
      </c>
      <c r="E28" s="495">
        <v>2.9900332225913622</v>
      </c>
      <c r="F28" s="495">
        <v>5.2631578947368425</v>
      </c>
      <c r="G28" s="495">
        <v>10</v>
      </c>
      <c r="H28" s="495">
        <v>5.2805280528052805</v>
      </c>
      <c r="I28" s="495">
        <v>6.8452380952380949</v>
      </c>
      <c r="J28" s="495">
        <v>11.784511784511784</v>
      </c>
      <c r="K28" s="495">
        <v>10.469314079422382</v>
      </c>
      <c r="L28" s="495">
        <v>13.513513513513514</v>
      </c>
      <c r="M28" s="495">
        <v>12.76595744680851</v>
      </c>
      <c r="N28" s="495">
        <v>14.743589743589743</v>
      </c>
      <c r="O28" s="495">
        <v>16.595744680851062</v>
      </c>
      <c r="P28" s="495">
        <v>19.36936936936937</v>
      </c>
      <c r="Q28" s="511">
        <v>20.415224913494807</v>
      </c>
      <c r="R28" s="495">
        <v>3.4146341463414633</v>
      </c>
      <c r="S28" s="495">
        <v>4.1474654377880187</v>
      </c>
      <c r="T28" s="495">
        <v>7.1770334928229662</v>
      </c>
      <c r="U28" s="495">
        <v>11.640211640211641</v>
      </c>
      <c r="V28" s="495">
        <v>7.7720207253886011</v>
      </c>
      <c r="W28" s="495">
        <v>7.981220657276995</v>
      </c>
      <c r="X28" s="495">
        <v>12.972972972972974</v>
      </c>
      <c r="Y28" s="495">
        <v>12.921348314606741</v>
      </c>
      <c r="Z28" s="495">
        <v>14.43298969072165</v>
      </c>
      <c r="AA28" s="495">
        <v>12.903225806451612</v>
      </c>
      <c r="AB28" s="495">
        <v>18.367346938775512</v>
      </c>
      <c r="AC28" s="120">
        <v>20.27027027027027</v>
      </c>
      <c r="AD28" s="120">
        <v>17.482517482517483</v>
      </c>
      <c r="AE28" s="120">
        <v>20.348837209302324</v>
      </c>
    </row>
    <row r="29" spans="1:31" s="125" customFormat="1">
      <c r="A29" s="124"/>
      <c r="B29" s="543" t="s">
        <v>31</v>
      </c>
      <c r="C29" s="124"/>
      <c r="D29" s="120">
        <v>0</v>
      </c>
      <c r="E29" s="120">
        <v>0</v>
      </c>
      <c r="F29" s="120">
        <v>0.92879256965944268</v>
      </c>
      <c r="G29" s="120">
        <v>0</v>
      </c>
      <c r="H29" s="120">
        <v>0</v>
      </c>
      <c r="I29" s="120">
        <v>0.59523809523809523</v>
      </c>
      <c r="J29" s="120">
        <v>0</v>
      </c>
      <c r="K29" s="120">
        <v>0.36101083032490977</v>
      </c>
      <c r="L29" s="120">
        <v>0</v>
      </c>
      <c r="M29" s="120">
        <v>0</v>
      </c>
      <c r="N29" s="120">
        <v>0</v>
      </c>
      <c r="O29" s="120">
        <v>1.2765957446808509</v>
      </c>
      <c r="P29" s="120">
        <v>0.90090090090090091</v>
      </c>
      <c r="Q29" s="515">
        <v>0.34602076124567477</v>
      </c>
      <c r="R29" s="120">
        <v>0</v>
      </c>
      <c r="S29" s="120">
        <v>0</v>
      </c>
      <c r="T29" s="120">
        <v>0.4784688995215311</v>
      </c>
      <c r="U29" s="120">
        <v>0</v>
      </c>
      <c r="V29" s="120">
        <v>0</v>
      </c>
      <c r="W29" s="120">
        <v>0.93896713615023475</v>
      </c>
      <c r="X29" s="120">
        <v>0</v>
      </c>
      <c r="Y29" s="120">
        <v>0.5617977528089888</v>
      </c>
      <c r="Z29" s="120">
        <v>0</v>
      </c>
      <c r="AA29" s="120">
        <v>0</v>
      </c>
      <c r="AB29" s="120">
        <v>0</v>
      </c>
      <c r="AC29" s="120">
        <v>1.3513513513513513</v>
      </c>
      <c r="AD29" s="120">
        <v>0.69930069930069927</v>
      </c>
      <c r="AE29" s="120">
        <v>0.58139534883720934</v>
      </c>
    </row>
    <row r="30" spans="1:31" s="125" customFormat="1" ht="13.5">
      <c r="A30" s="124"/>
      <c r="B30" s="110" t="s">
        <v>91</v>
      </c>
      <c r="C30" s="124"/>
      <c r="D30" s="541" t="s">
        <v>25</v>
      </c>
      <c r="E30" s="541" t="s">
        <v>25</v>
      </c>
      <c r="F30" s="541" t="s">
        <v>25</v>
      </c>
      <c r="G30" s="541" t="s">
        <v>25</v>
      </c>
      <c r="H30" s="541" t="s">
        <v>25</v>
      </c>
      <c r="I30" s="541" t="s">
        <v>25</v>
      </c>
      <c r="J30" s="541" t="s">
        <v>25</v>
      </c>
      <c r="K30" s="541" t="s">
        <v>25</v>
      </c>
      <c r="L30" s="120">
        <v>2.0270270270270272</v>
      </c>
      <c r="M30" s="120">
        <v>4.2553191489361701</v>
      </c>
      <c r="N30" s="120">
        <v>1.9230769230769231</v>
      </c>
      <c r="O30" s="120">
        <v>1.7021276595744681</v>
      </c>
      <c r="P30" s="120">
        <v>4.5045045045045047</v>
      </c>
      <c r="Q30" s="515">
        <v>8.6505190311418687</v>
      </c>
      <c r="R30" s="541" t="s">
        <v>25</v>
      </c>
      <c r="S30" s="541" t="s">
        <v>25</v>
      </c>
      <c r="T30" s="541" t="s">
        <v>25</v>
      </c>
      <c r="U30" s="541" t="s">
        <v>25</v>
      </c>
      <c r="V30" s="541" t="s">
        <v>25</v>
      </c>
      <c r="W30" s="541" t="s">
        <v>25</v>
      </c>
      <c r="X30" s="541" t="s">
        <v>25</v>
      </c>
      <c r="Y30" s="541" t="s">
        <v>25</v>
      </c>
      <c r="Z30" s="120">
        <v>1.0309278350515463</v>
      </c>
      <c r="AA30" s="120">
        <v>4.301075268817204</v>
      </c>
      <c r="AB30" s="120">
        <v>3.0612244897959182</v>
      </c>
      <c r="AC30" s="120">
        <v>1.3513513513513513</v>
      </c>
      <c r="AD30" s="120">
        <v>4.1958041958041958</v>
      </c>
      <c r="AE30" s="120">
        <v>9.8837209302325579</v>
      </c>
    </row>
    <row r="31" spans="1:31" s="125" customFormat="1">
      <c r="A31" s="124"/>
      <c r="B31" s="121" t="s">
        <v>4</v>
      </c>
      <c r="C31" s="124"/>
      <c r="D31" s="120">
        <v>2.4539877300613497</v>
      </c>
      <c r="E31" s="120">
        <v>4.3189368770764123</v>
      </c>
      <c r="F31" s="120">
        <v>4.643962848297214</v>
      </c>
      <c r="G31" s="120">
        <v>8.4375</v>
      </c>
      <c r="H31" s="120">
        <v>6.6006600660066006</v>
      </c>
      <c r="I31" s="120">
        <v>8.6309523809523814</v>
      </c>
      <c r="J31" s="120">
        <v>7.0707070707070709</v>
      </c>
      <c r="K31" s="120">
        <v>7.9422382671480145</v>
      </c>
      <c r="L31" s="120">
        <v>7.4324324324324325</v>
      </c>
      <c r="M31" s="120">
        <v>9.2198581560283692</v>
      </c>
      <c r="N31" s="120">
        <v>7.0512820512820511</v>
      </c>
      <c r="O31" s="120">
        <v>6.3829787234042552</v>
      </c>
      <c r="P31" s="120">
        <v>8.5585585585585591</v>
      </c>
      <c r="Q31" s="515">
        <v>6.9204152249134951</v>
      </c>
      <c r="R31" s="120">
        <v>2.9268292682926829</v>
      </c>
      <c r="S31" s="120">
        <v>5.5299539170506913</v>
      </c>
      <c r="T31" s="120">
        <v>6.6985645933014357</v>
      </c>
      <c r="U31" s="120">
        <v>11.640211640211641</v>
      </c>
      <c r="V31" s="120">
        <v>9.3264248704663206</v>
      </c>
      <c r="W31" s="120">
        <v>11.737089201877934</v>
      </c>
      <c r="X31" s="120">
        <v>9.1891891891891895</v>
      </c>
      <c r="Y31" s="120">
        <v>11.235955056179776</v>
      </c>
      <c r="Z31" s="120">
        <v>9.2783505154639183</v>
      </c>
      <c r="AA31" s="120">
        <v>10.75268817204301</v>
      </c>
      <c r="AB31" s="120">
        <v>9.183673469387756</v>
      </c>
      <c r="AC31" s="120">
        <v>7.4324324324324325</v>
      </c>
      <c r="AD31" s="120">
        <v>11.188811188811188</v>
      </c>
      <c r="AE31" s="120">
        <v>9.8837209302325579</v>
      </c>
    </row>
    <row r="32" spans="1:31" s="125" customFormat="1">
      <c r="A32" s="124"/>
      <c r="B32" s="528" t="s">
        <v>32</v>
      </c>
      <c r="C32" s="124"/>
      <c r="D32" s="120">
        <v>5.8282208588957056</v>
      </c>
      <c r="E32" s="120">
        <v>7.308970099667774</v>
      </c>
      <c r="F32" s="120">
        <v>10.216718266253871</v>
      </c>
      <c r="G32" s="120">
        <v>15.625</v>
      </c>
      <c r="H32" s="120">
        <v>9.5709570957095718</v>
      </c>
      <c r="I32" s="120">
        <v>14.285714285714286</v>
      </c>
      <c r="J32" s="120">
        <v>17.171717171717173</v>
      </c>
      <c r="K32" s="120">
        <v>16.60649819494585</v>
      </c>
      <c r="L32" s="120">
        <v>20.945945945945947</v>
      </c>
      <c r="M32" s="120">
        <v>23.404255319148938</v>
      </c>
      <c r="N32" s="120">
        <v>21.153846153846153</v>
      </c>
      <c r="O32" s="120">
        <v>20</v>
      </c>
      <c r="P32" s="120">
        <v>25.225225225225223</v>
      </c>
      <c r="Q32" s="515">
        <v>24.913494809688579</v>
      </c>
      <c r="R32" s="120">
        <v>6.3414634146341466</v>
      </c>
      <c r="S32" s="120">
        <v>9.67741935483871</v>
      </c>
      <c r="T32" s="120">
        <v>13.397129186602871</v>
      </c>
      <c r="U32" s="120">
        <v>20.105820105820104</v>
      </c>
      <c r="V32" s="120">
        <v>13.471502590673575</v>
      </c>
      <c r="W32" s="120">
        <v>18.309859154929576</v>
      </c>
      <c r="X32" s="120">
        <v>20</v>
      </c>
      <c r="Y32" s="120">
        <v>22.471910112359552</v>
      </c>
      <c r="Z32" s="120">
        <v>23.711340206185568</v>
      </c>
      <c r="AA32" s="120">
        <v>26.881720430107528</v>
      </c>
      <c r="AB32" s="120">
        <v>27.551020408163264</v>
      </c>
      <c r="AC32" s="120">
        <v>22.972972972972975</v>
      </c>
      <c r="AD32" s="120">
        <v>24.475524475524477</v>
      </c>
      <c r="AE32" s="120">
        <v>26.744186046511626</v>
      </c>
    </row>
    <row r="33" spans="2:31" ht="13.5">
      <c r="B33" s="484" t="s">
        <v>82</v>
      </c>
      <c r="C33" s="542"/>
      <c r="D33" s="512">
        <v>9.9630996309963091</v>
      </c>
      <c r="E33" s="512">
        <v>7.8358208955223878</v>
      </c>
      <c r="F33" s="512">
        <v>6.5454545454545459</v>
      </c>
      <c r="G33" s="512">
        <v>7.7205882352941178</v>
      </c>
      <c r="H33" s="512">
        <v>7.4626865671641793</v>
      </c>
      <c r="I33" s="512">
        <v>7.2847682119205297</v>
      </c>
      <c r="J33" s="512">
        <v>9.4117647058823533</v>
      </c>
      <c r="K33" s="512">
        <v>5.668016194331984</v>
      </c>
      <c r="L33" s="512">
        <v>6.756756756756757</v>
      </c>
      <c r="M33" s="512">
        <v>9.2198581560283692</v>
      </c>
      <c r="N33" s="512">
        <v>10.897435897435898</v>
      </c>
      <c r="O33" s="512">
        <v>12.562814070351758</v>
      </c>
      <c r="P33" s="512">
        <v>6.7357512953367875</v>
      </c>
      <c r="Q33" s="513">
        <v>12.109375</v>
      </c>
      <c r="R33" s="512">
        <v>6.989247311827957</v>
      </c>
      <c r="S33" s="512">
        <v>6.8965517241379306</v>
      </c>
      <c r="T33" s="512">
        <v>7.731958762886598</v>
      </c>
      <c r="U33" s="512">
        <v>7.3863636363636367</v>
      </c>
      <c r="V33" s="512">
        <v>6.6298342541436464</v>
      </c>
      <c r="W33" s="512">
        <v>5.8536585365853657</v>
      </c>
      <c r="X33" s="512">
        <v>10.344827586206897</v>
      </c>
      <c r="Y33" s="512">
        <v>5.9880239520958085</v>
      </c>
      <c r="Z33" s="512">
        <v>6.1855670103092786</v>
      </c>
      <c r="AA33" s="512">
        <v>7.5268817204301079</v>
      </c>
      <c r="AB33" s="512">
        <v>13.26530612244898</v>
      </c>
      <c r="AC33" s="512">
        <v>9.3525179856115113</v>
      </c>
      <c r="AD33" s="512">
        <v>6.7669172932330826</v>
      </c>
      <c r="AE33" s="512">
        <v>10.493827160493826</v>
      </c>
    </row>
    <row r="34" spans="2:31" ht="13.5">
      <c r="B34" s="329" t="s">
        <v>83</v>
      </c>
      <c r="C34" s="538"/>
      <c r="D34" s="495">
        <v>2.147239263803681</v>
      </c>
      <c r="E34" s="495">
        <v>0.33222591362126247</v>
      </c>
      <c r="F34" s="495">
        <v>0.92879256965944268</v>
      </c>
      <c r="G34" s="495">
        <v>0.9375</v>
      </c>
      <c r="H34" s="495">
        <v>2.6119402985074629</v>
      </c>
      <c r="I34" s="495">
        <v>0.99337748344370858</v>
      </c>
      <c r="J34" s="495">
        <v>2.7450980392156863</v>
      </c>
      <c r="K34" s="495">
        <v>1.214574898785425</v>
      </c>
      <c r="L34" s="495">
        <v>2.0270270270270272</v>
      </c>
      <c r="M34" s="495">
        <v>2.1276595744680851</v>
      </c>
      <c r="N34" s="495">
        <v>1.9230769230769231</v>
      </c>
      <c r="O34" s="495">
        <v>0</v>
      </c>
      <c r="P34" s="495">
        <v>0.5181347150259068</v>
      </c>
      <c r="Q34" s="511">
        <v>3.125</v>
      </c>
      <c r="R34" s="495">
        <v>3.225806451612903</v>
      </c>
      <c r="S34" s="495">
        <v>0.49261083743842365</v>
      </c>
      <c r="T34" s="495">
        <v>1.5463917525773196</v>
      </c>
      <c r="U34" s="495">
        <v>1.7045454545454546</v>
      </c>
      <c r="V34" s="495">
        <v>3.867403314917127</v>
      </c>
      <c r="W34" s="495">
        <v>1.4634146341463414</v>
      </c>
      <c r="X34" s="495">
        <v>3.4482758620689653</v>
      </c>
      <c r="Y34" s="495">
        <v>1.7964071856287425</v>
      </c>
      <c r="Z34" s="495">
        <v>3.0927835051546393</v>
      </c>
      <c r="AA34" s="495">
        <v>3.225806451612903</v>
      </c>
      <c r="AB34" s="495">
        <v>3.0612244897959182</v>
      </c>
      <c r="AC34" s="495">
        <v>0</v>
      </c>
      <c r="AD34" s="495">
        <v>0.75187969924812026</v>
      </c>
      <c r="AE34" s="495">
        <v>3.7037037037037033</v>
      </c>
    </row>
    <row r="35" spans="2:31" ht="13.5">
      <c r="B35" s="121" t="s">
        <v>81</v>
      </c>
      <c r="C35" s="544"/>
      <c r="D35" s="120">
        <v>73.926380368098165</v>
      </c>
      <c r="E35" s="120">
        <v>83.056478405315616</v>
      </c>
      <c r="F35" s="120">
        <v>82.662538699690401</v>
      </c>
      <c r="G35" s="120">
        <v>79.375</v>
      </c>
      <c r="H35" s="120">
        <v>86.468646864686463</v>
      </c>
      <c r="I35" s="120">
        <v>84.821428571428569</v>
      </c>
      <c r="J35" s="120">
        <v>85.18518518518519</v>
      </c>
      <c r="K35" s="120">
        <v>87.003610108303249</v>
      </c>
      <c r="L35" s="120">
        <v>87.837837837837839</v>
      </c>
      <c r="M35" s="120">
        <v>95.035460992907801</v>
      </c>
      <c r="N35" s="120">
        <v>91.025641025641022</v>
      </c>
      <c r="O35" s="120">
        <v>92.213114754098356</v>
      </c>
      <c r="P35" s="120">
        <v>95.81589958158996</v>
      </c>
      <c r="Q35" s="515">
        <v>93.470790378006868</v>
      </c>
      <c r="R35" s="120">
        <v>83.41463414634147</v>
      </c>
      <c r="S35" s="120">
        <v>87.557603686635943</v>
      </c>
      <c r="T35" s="120">
        <v>92.822966507177028</v>
      </c>
      <c r="U35" s="120">
        <v>91.005291005290999</v>
      </c>
      <c r="V35" s="120">
        <v>95.854922279792746</v>
      </c>
      <c r="W35" s="120">
        <v>92.488262910798127</v>
      </c>
      <c r="X35" s="120">
        <v>94.054054054054049</v>
      </c>
      <c r="Y35" s="120">
        <v>94.382022471910119</v>
      </c>
      <c r="Z35" s="120">
        <v>92.783505154639172</v>
      </c>
      <c r="AA35" s="120">
        <v>97.849462365591393</v>
      </c>
      <c r="AB35" s="120">
        <v>98.979591836734699</v>
      </c>
      <c r="AC35" s="120">
        <v>97.41935483870968</v>
      </c>
      <c r="AD35" s="120">
        <v>98.71794871794873</v>
      </c>
      <c r="AE35" s="120">
        <v>94.797687861271669</v>
      </c>
    </row>
    <row r="36" spans="2:31" ht="13.5">
      <c r="B36" s="329" t="s">
        <v>84</v>
      </c>
      <c r="C36" s="487"/>
      <c r="D36" s="495">
        <v>18.404907975460123</v>
      </c>
      <c r="E36" s="495">
        <v>7.6411960132890364</v>
      </c>
      <c r="F36" s="495">
        <v>13.622291021671826</v>
      </c>
      <c r="G36" s="495">
        <v>16.875</v>
      </c>
      <c r="H36" s="495">
        <v>11.221122112211221</v>
      </c>
      <c r="I36" s="495">
        <v>12.202380952380953</v>
      </c>
      <c r="J36" s="495">
        <v>11.111111111111111</v>
      </c>
      <c r="K36" s="495">
        <v>10.830324909747292</v>
      </c>
      <c r="L36" s="495">
        <v>5.4054054054054053</v>
      </c>
      <c r="M36" s="495">
        <v>2.8368794326241136</v>
      </c>
      <c r="N36" s="495">
        <v>6.4102564102564106</v>
      </c>
      <c r="O36" s="495">
        <v>4.5081967213114753</v>
      </c>
      <c r="P36" s="495">
        <v>2.0920502092050208</v>
      </c>
      <c r="Q36" s="511">
        <v>2.4054982817869419</v>
      </c>
      <c r="R36" s="495">
        <v>9.7560975609756095</v>
      </c>
      <c r="S36" s="495">
        <v>4.6082949308755756</v>
      </c>
      <c r="T36" s="495">
        <v>5.2631578947368425</v>
      </c>
      <c r="U36" s="495">
        <v>6.3492063492063489</v>
      </c>
      <c r="V36" s="495">
        <v>2.0725388601036268</v>
      </c>
      <c r="W36" s="495">
        <v>5.6338028169014081</v>
      </c>
      <c r="X36" s="495">
        <v>2.1621621621621623</v>
      </c>
      <c r="Y36" s="495">
        <v>5.0561797752808992</v>
      </c>
      <c r="Z36" s="495">
        <v>1.0309278350515463</v>
      </c>
      <c r="AA36" s="495">
        <v>0</v>
      </c>
      <c r="AB36" s="495">
        <v>0</v>
      </c>
      <c r="AC36" s="495">
        <v>1.2903225806451613</v>
      </c>
      <c r="AD36" s="495">
        <v>0.64102564102564097</v>
      </c>
      <c r="AE36" s="495">
        <v>1.1560693641618496</v>
      </c>
    </row>
    <row r="37" spans="2:31" ht="63.75" customHeigh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sheetData>
  <mergeCells count="5">
    <mergeCell ref="C4:D4"/>
    <mergeCell ref="B2:AE3"/>
    <mergeCell ref="D5:Q5"/>
    <mergeCell ref="R5:AE5"/>
    <mergeCell ref="B37:AE37"/>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89" orientation="landscape"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showRowColHeaders="0" zoomScale="80" zoomScaleNormal="80" workbookViewId="0">
      <selection activeCell="C4" sqref="C4:D4"/>
    </sheetView>
  </sheetViews>
  <sheetFormatPr baseColWidth="10" defaultRowHeight="12.75"/>
  <cols>
    <col min="1" max="1" width="5.7109375" style="125" customWidth="1"/>
    <col min="2" max="2" width="17.7109375" style="125" customWidth="1"/>
    <col min="3" max="3" width="13.42578125" style="125" customWidth="1"/>
    <col min="4" max="31" width="6.5703125" style="125" customWidth="1"/>
    <col min="32" max="16384" width="11.42578125" style="125"/>
  </cols>
  <sheetData>
    <row r="1" spans="1:31">
      <c r="A1" s="124"/>
      <c r="B1" s="124"/>
      <c r="C1" s="124"/>
      <c r="D1" s="124"/>
      <c r="E1" s="124"/>
      <c r="F1" s="124"/>
      <c r="G1" s="124"/>
      <c r="H1" s="124"/>
      <c r="I1" s="124"/>
      <c r="J1" s="124"/>
      <c r="K1" s="124"/>
      <c r="L1" s="124"/>
      <c r="M1" s="124"/>
      <c r="N1" s="124"/>
      <c r="O1" s="124"/>
      <c r="P1" s="124"/>
      <c r="Q1" s="124"/>
      <c r="R1" s="124"/>
      <c r="S1" s="124"/>
      <c r="T1" s="124"/>
      <c r="U1" s="124"/>
      <c r="V1" s="124"/>
      <c r="W1" s="124"/>
      <c r="X1" s="124"/>
    </row>
    <row r="2" spans="1:31" ht="12.75" customHeight="1">
      <c r="A2" s="124"/>
      <c r="B2" s="654" t="s">
        <v>202</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row>
    <row r="3" spans="1:31" ht="17.25" customHeight="1">
      <c r="A3" s="12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row>
    <row r="4" spans="1:31" ht="14.25" customHeight="1">
      <c r="A4" s="124"/>
      <c r="B4" s="330" t="s">
        <v>20</v>
      </c>
      <c r="C4" s="655" t="s">
        <v>53</v>
      </c>
      <c r="D4" s="655"/>
      <c r="E4" s="480"/>
      <c r="F4" s="480"/>
      <c r="G4" s="480"/>
      <c r="H4" s="480"/>
      <c r="I4" s="480"/>
      <c r="J4" s="480"/>
      <c r="K4" s="480"/>
      <c r="L4" s="480"/>
      <c r="M4" s="480"/>
      <c r="N4" s="480"/>
      <c r="O4" s="480"/>
      <c r="P4" s="480"/>
      <c r="Q4" s="480"/>
      <c r="R4" s="480"/>
      <c r="S4" s="480"/>
      <c r="T4" s="480"/>
      <c r="U4" s="480"/>
      <c r="V4" s="480"/>
      <c r="W4" s="480"/>
      <c r="X4" s="480"/>
    </row>
    <row r="5" spans="1:31" ht="14.25" customHeight="1">
      <c r="A5" s="124"/>
      <c r="B5" s="124"/>
      <c r="C5" s="480"/>
      <c r="D5" s="656" t="s">
        <v>19</v>
      </c>
      <c r="E5" s="656"/>
      <c r="F5" s="656"/>
      <c r="G5" s="656"/>
      <c r="H5" s="656"/>
      <c r="I5" s="656"/>
      <c r="J5" s="656"/>
      <c r="K5" s="656"/>
      <c r="L5" s="656"/>
      <c r="M5" s="656"/>
      <c r="N5" s="656"/>
      <c r="O5" s="656"/>
      <c r="P5" s="656"/>
      <c r="Q5" s="656"/>
      <c r="R5" s="656" t="s">
        <v>18</v>
      </c>
      <c r="S5" s="656"/>
      <c r="T5" s="656"/>
      <c r="U5" s="656"/>
      <c r="V5" s="656"/>
      <c r="W5" s="656"/>
      <c r="X5" s="656"/>
      <c r="Y5" s="656"/>
      <c r="Z5" s="656"/>
      <c r="AA5" s="656"/>
      <c r="AB5" s="656"/>
      <c r="AC5" s="656"/>
      <c r="AD5" s="656"/>
      <c r="AE5" s="656"/>
    </row>
    <row r="6" spans="1:31" ht="12.75" customHeight="1">
      <c r="A6" s="124"/>
      <c r="B6" s="538"/>
      <c r="C6" s="483"/>
      <c r="D6" s="547">
        <v>2008</v>
      </c>
      <c r="E6" s="547">
        <v>2009</v>
      </c>
      <c r="F6" s="547">
        <v>2010</v>
      </c>
      <c r="G6" s="547">
        <v>2011</v>
      </c>
      <c r="H6" s="547">
        <v>2012</v>
      </c>
      <c r="I6" s="547">
        <v>2013</v>
      </c>
      <c r="J6" s="547">
        <v>2014</v>
      </c>
      <c r="K6" s="547">
        <v>2015</v>
      </c>
      <c r="L6" s="548" t="s">
        <v>88</v>
      </c>
      <c r="M6" s="548" t="s">
        <v>89</v>
      </c>
      <c r="N6" s="549" t="s">
        <v>90</v>
      </c>
      <c r="O6" s="549" t="s">
        <v>104</v>
      </c>
      <c r="P6" s="549" t="s">
        <v>105</v>
      </c>
      <c r="Q6" s="562" t="s">
        <v>106</v>
      </c>
      <c r="R6" s="547">
        <v>2008</v>
      </c>
      <c r="S6" s="547">
        <v>2009</v>
      </c>
      <c r="T6" s="547">
        <v>2010</v>
      </c>
      <c r="U6" s="547">
        <v>2011</v>
      </c>
      <c r="V6" s="547">
        <v>2012</v>
      </c>
      <c r="W6" s="538">
        <v>2013</v>
      </c>
      <c r="X6" s="547">
        <v>2014</v>
      </c>
      <c r="Y6" s="547">
        <v>2015</v>
      </c>
      <c r="Z6" s="548" t="s">
        <v>88</v>
      </c>
      <c r="AA6" s="548" t="s">
        <v>89</v>
      </c>
      <c r="AB6" s="549" t="s">
        <v>90</v>
      </c>
      <c r="AC6" s="549" t="s">
        <v>104</v>
      </c>
      <c r="AD6" s="549" t="s">
        <v>105</v>
      </c>
      <c r="AE6" s="549" t="s">
        <v>106</v>
      </c>
    </row>
    <row r="7" spans="1:31" ht="14.25" customHeight="1">
      <c r="A7" s="124"/>
      <c r="B7" s="484" t="s">
        <v>11</v>
      </c>
      <c r="C7" s="485"/>
      <c r="D7" s="503">
        <v>300</v>
      </c>
      <c r="E7" s="550">
        <v>319</v>
      </c>
      <c r="F7" s="550">
        <v>303</v>
      </c>
      <c r="G7" s="550">
        <v>287</v>
      </c>
      <c r="H7" s="550">
        <v>316</v>
      </c>
      <c r="I7" s="550">
        <v>354</v>
      </c>
      <c r="J7" s="550">
        <v>344</v>
      </c>
      <c r="K7" s="503">
        <v>337</v>
      </c>
      <c r="L7" s="503">
        <v>304</v>
      </c>
      <c r="M7" s="503">
        <v>318</v>
      </c>
      <c r="N7" s="503">
        <v>380</v>
      </c>
      <c r="O7" s="503">
        <v>381</v>
      </c>
      <c r="P7" s="503">
        <v>386</v>
      </c>
      <c r="Q7" s="551">
        <v>386</v>
      </c>
      <c r="R7" s="550">
        <v>200</v>
      </c>
      <c r="S7" s="550">
        <v>220</v>
      </c>
      <c r="T7" s="550">
        <v>195</v>
      </c>
      <c r="U7" s="550">
        <v>190</v>
      </c>
      <c r="V7" s="550">
        <v>212</v>
      </c>
      <c r="W7" s="550">
        <v>253</v>
      </c>
      <c r="X7" s="124">
        <v>233</v>
      </c>
      <c r="Y7" s="124">
        <v>206</v>
      </c>
      <c r="Z7" s="125">
        <v>185</v>
      </c>
      <c r="AA7" s="125">
        <v>199</v>
      </c>
      <c r="AB7" s="125">
        <v>239</v>
      </c>
      <c r="AC7" s="125">
        <v>249</v>
      </c>
      <c r="AD7" s="125">
        <v>251</v>
      </c>
      <c r="AE7" s="125">
        <v>256</v>
      </c>
    </row>
    <row r="8" spans="1:31" ht="14.25" customHeight="1">
      <c r="A8" s="124"/>
      <c r="B8" s="121" t="s">
        <v>17</v>
      </c>
      <c r="C8" s="124"/>
      <c r="D8" s="552">
        <v>107.36679359807599</v>
      </c>
      <c r="E8" s="552">
        <v>112.87959745507817</v>
      </c>
      <c r="F8" s="552">
        <v>105.93479590944847</v>
      </c>
      <c r="G8" s="552">
        <v>99.659698590179872</v>
      </c>
      <c r="H8" s="552">
        <v>108.92495208680906</v>
      </c>
      <c r="I8" s="552">
        <v>121.17726796607036</v>
      </c>
      <c r="J8" s="552">
        <v>119.71380049555944</v>
      </c>
      <c r="K8" s="552">
        <v>117.55554237755213</v>
      </c>
      <c r="L8" s="552">
        <v>107.19322990126939</v>
      </c>
      <c r="M8" s="552">
        <v>112.24968848946511</v>
      </c>
      <c r="N8" s="552">
        <v>133.91740115662344</v>
      </c>
      <c r="O8" s="552">
        <v>133.20653656012476</v>
      </c>
      <c r="P8" s="552">
        <v>133.77880056561401</v>
      </c>
      <c r="Q8" s="553">
        <v>133.32780679211916</v>
      </c>
      <c r="R8" s="552">
        <v>74.030752374536377</v>
      </c>
      <c r="S8" s="552">
        <v>80.628905462608344</v>
      </c>
      <c r="T8" s="552">
        <v>70.687517671879419</v>
      </c>
      <c r="U8" s="552">
        <v>68.561613435189429</v>
      </c>
      <c r="V8" s="552">
        <v>76.056813004279988</v>
      </c>
      <c r="W8" s="552">
        <v>90.277827337410699</v>
      </c>
      <c r="X8" s="552">
        <v>84.732510737027383</v>
      </c>
      <c r="Y8" s="552">
        <v>75.210479813653251</v>
      </c>
      <c r="Z8" s="552">
        <v>68.35926674524903</v>
      </c>
      <c r="AA8" s="552">
        <v>73.739754250226042</v>
      </c>
      <c r="AB8" s="552">
        <v>88.507045383005902</v>
      </c>
      <c r="AC8" s="552">
        <v>91.549166314318811</v>
      </c>
      <c r="AD8" s="552">
        <v>91.394364863782343</v>
      </c>
      <c r="AE8" s="552">
        <v>92.963464632122509</v>
      </c>
    </row>
    <row r="9" spans="1:31" ht="14.25" customHeight="1">
      <c r="A9" s="124"/>
      <c r="B9" s="121" t="s">
        <v>67</v>
      </c>
      <c r="C9" s="124"/>
      <c r="D9" s="554">
        <v>1.05</v>
      </c>
      <c r="E9" s="554">
        <v>1.0783699059561125</v>
      </c>
      <c r="F9" s="554">
        <v>1.075907590759076</v>
      </c>
      <c r="G9" s="554">
        <v>1.076655052264808</v>
      </c>
      <c r="H9" s="555">
        <v>1.1550632911392404</v>
      </c>
      <c r="I9" s="555">
        <v>1.1497175141242937</v>
      </c>
      <c r="J9" s="555">
        <v>1.1220930232558139</v>
      </c>
      <c r="K9" s="555">
        <v>1.1494252873563218</v>
      </c>
      <c r="L9" s="555">
        <v>1.1308016877637128</v>
      </c>
      <c r="M9" s="555">
        <v>1.1111111111111103</v>
      </c>
      <c r="N9" s="555">
        <v>1.1022727272727284</v>
      </c>
      <c r="O9" s="555">
        <v>1.083989501312336</v>
      </c>
      <c r="P9" s="555">
        <v>1.1295336787564767</v>
      </c>
      <c r="Q9" s="553">
        <v>1.160621761658031</v>
      </c>
      <c r="R9" s="555">
        <v>1.02</v>
      </c>
      <c r="S9" s="555">
        <v>1.0818181818181811</v>
      </c>
      <c r="T9" s="555">
        <v>1.0717948717948709</v>
      </c>
      <c r="U9" s="555">
        <v>1.0894736842105253</v>
      </c>
      <c r="V9" s="555">
        <v>1.1556603773584906</v>
      </c>
      <c r="W9" s="555">
        <v>1.1422924901185771</v>
      </c>
      <c r="X9" s="555">
        <v>1.1201716738197425</v>
      </c>
      <c r="Y9" s="555">
        <v>1.1009174311926606</v>
      </c>
      <c r="Z9" s="554">
        <v>1.1548387096774202</v>
      </c>
      <c r="AA9" s="554">
        <v>1.1345029239766078</v>
      </c>
      <c r="AB9" s="554">
        <v>1.1428571428571428</v>
      </c>
      <c r="AC9" s="554">
        <v>1.0923694779116466</v>
      </c>
      <c r="AD9" s="554">
        <v>1.1354581673306774</v>
      </c>
      <c r="AE9" s="554">
        <v>1.19140625</v>
      </c>
    </row>
    <row r="10" spans="1:31" ht="14.25" customHeight="1">
      <c r="A10" s="124"/>
      <c r="B10" s="121" t="s">
        <v>2</v>
      </c>
      <c r="C10" s="124"/>
      <c r="D10" s="552">
        <v>54.333333333333336</v>
      </c>
      <c r="E10" s="552">
        <v>57.680250783699059</v>
      </c>
      <c r="F10" s="552">
        <v>54.125412541254128</v>
      </c>
      <c r="G10" s="552">
        <v>58.88501742160279</v>
      </c>
      <c r="H10" s="552">
        <v>53.164556962025316</v>
      </c>
      <c r="I10" s="552">
        <v>57.344632768361585</v>
      </c>
      <c r="J10" s="552">
        <v>59.883720930232556</v>
      </c>
      <c r="K10" s="552">
        <v>56.321839080459768</v>
      </c>
      <c r="L10" s="552">
        <v>58.598726114649679</v>
      </c>
      <c r="M10" s="552">
        <v>61.445783132530117</v>
      </c>
      <c r="N10" s="552">
        <v>51.111111111111114</v>
      </c>
      <c r="O10" s="552">
        <v>56.955380577427817</v>
      </c>
      <c r="P10" s="552">
        <v>59.067357512953365</v>
      </c>
      <c r="Q10" s="553">
        <v>55.440414507772019</v>
      </c>
      <c r="R10" s="552">
        <v>63</v>
      </c>
      <c r="S10" s="552">
        <v>65.909090909090907</v>
      </c>
      <c r="T10" s="552">
        <v>64.615384615384613</v>
      </c>
      <c r="U10" s="552">
        <v>68.94736842105263</v>
      </c>
      <c r="V10" s="552">
        <v>62.264150943396224</v>
      </c>
      <c r="W10" s="552">
        <v>62.450592885375492</v>
      </c>
      <c r="X10" s="552">
        <v>69.098712446351925</v>
      </c>
      <c r="Y10" s="552">
        <v>63.84976525821596</v>
      </c>
      <c r="Z10" s="556">
        <v>68.75</v>
      </c>
      <c r="AA10" s="556">
        <v>66.355140186915889</v>
      </c>
      <c r="AB10" s="556">
        <v>61.81818181818182</v>
      </c>
      <c r="AC10" s="556">
        <v>67.871485943775099</v>
      </c>
      <c r="AD10" s="556">
        <v>69.322709163346616</v>
      </c>
      <c r="AE10" s="556">
        <v>65.234375</v>
      </c>
    </row>
    <row r="11" spans="1:31" ht="14.25" customHeight="1">
      <c r="A11" s="124"/>
      <c r="B11" s="121" t="s">
        <v>5</v>
      </c>
      <c r="C11" s="124"/>
      <c r="D11" s="552">
        <v>66.666666666666671</v>
      </c>
      <c r="E11" s="552">
        <v>68.965517241379317</v>
      </c>
      <c r="F11" s="552">
        <v>64.356435643564353</v>
      </c>
      <c r="G11" s="552">
        <v>66.2020905923345</v>
      </c>
      <c r="H11" s="552">
        <v>67.088607594936704</v>
      </c>
      <c r="I11" s="552">
        <v>71.468926553672318</v>
      </c>
      <c r="J11" s="552">
        <v>67.732558139534888</v>
      </c>
      <c r="K11" s="552">
        <v>61.206896551724135</v>
      </c>
      <c r="L11" s="552">
        <v>61.146496815286625</v>
      </c>
      <c r="M11" s="552">
        <v>64.4578313253012</v>
      </c>
      <c r="N11" s="552">
        <v>61.111111111111114</v>
      </c>
      <c r="O11" s="552">
        <v>65.354330708661408</v>
      </c>
      <c r="P11" s="552">
        <v>65.025906735751292</v>
      </c>
      <c r="Q11" s="553">
        <v>66.32124352331607</v>
      </c>
      <c r="R11" s="541" t="s">
        <v>25</v>
      </c>
      <c r="S11" s="541" t="s">
        <v>25</v>
      </c>
      <c r="T11" s="541" t="s">
        <v>25</v>
      </c>
      <c r="U11" s="541" t="s">
        <v>25</v>
      </c>
      <c r="V11" s="541" t="s">
        <v>25</v>
      </c>
      <c r="W11" s="541" t="s">
        <v>25</v>
      </c>
      <c r="X11" s="541" t="s">
        <v>25</v>
      </c>
      <c r="Y11" s="120" t="s">
        <v>25</v>
      </c>
      <c r="Z11" s="120" t="s">
        <v>25</v>
      </c>
      <c r="AA11" s="120" t="s">
        <v>25</v>
      </c>
      <c r="AB11" s="120" t="s">
        <v>25</v>
      </c>
      <c r="AC11" s="120" t="s">
        <v>25</v>
      </c>
      <c r="AD11" s="120" t="s">
        <v>25</v>
      </c>
      <c r="AE11" s="120" t="s">
        <v>25</v>
      </c>
    </row>
    <row r="12" spans="1:31" ht="14.25" customHeight="1">
      <c r="A12" s="124"/>
      <c r="B12" s="329" t="s">
        <v>10</v>
      </c>
      <c r="C12" s="538"/>
      <c r="D12" s="557">
        <v>72.816666666666634</v>
      </c>
      <c r="E12" s="557">
        <v>71.880877742946737</v>
      </c>
      <c r="F12" s="557">
        <v>73.201320132013237</v>
      </c>
      <c r="G12" s="557">
        <v>72.75609756097559</v>
      </c>
      <c r="H12" s="557">
        <v>72.088607594936732</v>
      </c>
      <c r="I12" s="557">
        <v>71.028248587570687</v>
      </c>
      <c r="J12" s="557">
        <v>72.034883720930239</v>
      </c>
      <c r="K12" s="557">
        <v>73.431034482758619</v>
      </c>
      <c r="L12" s="557">
        <v>73.080168776371238</v>
      </c>
      <c r="M12" s="557">
        <v>72.670498084291168</v>
      </c>
      <c r="N12" s="557">
        <v>72.719696969696983</v>
      </c>
      <c r="O12" s="557">
        <v>71.910761154855649</v>
      </c>
      <c r="P12" s="557">
        <v>72.917098445595869</v>
      </c>
      <c r="Q12" s="558">
        <v>73.049222797927456</v>
      </c>
      <c r="R12" s="557">
        <v>66.739999999999995</v>
      </c>
      <c r="S12" s="557">
        <v>66.331818181818221</v>
      </c>
      <c r="T12" s="557">
        <v>67.030769230769252</v>
      </c>
      <c r="U12" s="557">
        <v>66.694736842105286</v>
      </c>
      <c r="V12" s="557">
        <v>65.613207547169836</v>
      </c>
      <c r="W12" s="557">
        <v>65.316205533596829</v>
      </c>
      <c r="X12" s="557">
        <v>65.283261802575112</v>
      </c>
      <c r="Y12" s="557">
        <v>65.967136150234737</v>
      </c>
      <c r="Z12" s="557">
        <v>66.574193548387129</v>
      </c>
      <c r="AA12" s="557">
        <v>65.847953216374293</v>
      </c>
      <c r="AB12" s="557">
        <v>65.529761904761912</v>
      </c>
      <c r="AC12" s="557">
        <v>64.5823293172691</v>
      </c>
      <c r="AD12" s="557">
        <v>65.904382470119515</v>
      </c>
      <c r="AE12" s="557">
        <v>66.566406250000028</v>
      </c>
    </row>
    <row r="13" spans="1:31" ht="14.25" customHeight="1">
      <c r="A13" s="124"/>
      <c r="B13" s="484" t="s">
        <v>6</v>
      </c>
      <c r="C13" s="542"/>
      <c r="D13" s="559">
        <v>94</v>
      </c>
      <c r="E13" s="559">
        <v>92.163009404388717</v>
      </c>
      <c r="F13" s="559">
        <v>92.409240924092416</v>
      </c>
      <c r="G13" s="559">
        <v>88.501742160278752</v>
      </c>
      <c r="H13" s="559">
        <v>90.189873417721515</v>
      </c>
      <c r="I13" s="559">
        <v>90.112994350282491</v>
      </c>
      <c r="J13" s="559">
        <v>93.604651162790702</v>
      </c>
      <c r="K13" s="559">
        <v>95.689655172413794</v>
      </c>
      <c r="L13" s="559">
        <v>92.99363057324841</v>
      </c>
      <c r="M13" s="559">
        <v>89.759036144578317</v>
      </c>
      <c r="N13" s="559">
        <v>91.111111111111114</v>
      </c>
      <c r="O13" s="559">
        <v>95.275590551181097</v>
      </c>
      <c r="P13" s="559">
        <v>91.450777202072544</v>
      </c>
      <c r="Q13" s="560">
        <v>91.968911917098453</v>
      </c>
      <c r="R13" s="559">
        <v>92.5</v>
      </c>
      <c r="S13" s="559">
        <v>91.818181818181813</v>
      </c>
      <c r="T13" s="559">
        <v>91.794871794871796</v>
      </c>
      <c r="U13" s="559">
        <v>88.94736842105263</v>
      </c>
      <c r="V13" s="559">
        <v>88.20754716981132</v>
      </c>
      <c r="W13" s="559">
        <v>88.932806324110672</v>
      </c>
      <c r="X13" s="559">
        <v>91.845493562231766</v>
      </c>
      <c r="Y13" s="559">
        <v>94.366197183098592</v>
      </c>
      <c r="Z13" s="556">
        <v>93.75</v>
      </c>
      <c r="AA13" s="556">
        <v>87.850467289719631</v>
      </c>
      <c r="AB13" s="556">
        <v>89.090909090909093</v>
      </c>
      <c r="AC13" s="556">
        <v>95.180722891566262</v>
      </c>
      <c r="AD13" s="556">
        <v>88.844621513944219</v>
      </c>
      <c r="AE13" s="556">
        <v>91.015625</v>
      </c>
    </row>
    <row r="14" spans="1:31" ht="14.25" customHeight="1">
      <c r="A14" s="124"/>
      <c r="B14" s="121" t="s">
        <v>1</v>
      </c>
      <c r="C14" s="124"/>
      <c r="D14" s="552">
        <v>12.12</v>
      </c>
      <c r="E14" s="552">
        <v>13.382445141065835</v>
      </c>
      <c r="F14" s="552">
        <v>13.531353135313532</v>
      </c>
      <c r="G14" s="552">
        <v>13.407665505226479</v>
      </c>
      <c r="H14" s="552">
        <v>11.813291139240507</v>
      </c>
      <c r="I14" s="552">
        <v>11.994350282485883</v>
      </c>
      <c r="J14" s="552">
        <v>11.840116279069768</v>
      </c>
      <c r="K14" s="552">
        <v>12.78448275862069</v>
      </c>
      <c r="L14" s="552">
        <v>10.523206751054841</v>
      </c>
      <c r="M14" s="552">
        <v>9.9693486590038276</v>
      </c>
      <c r="N14" s="552">
        <v>9.814393939393943</v>
      </c>
      <c r="O14" s="552">
        <v>11.207349081364836</v>
      </c>
      <c r="P14" s="552">
        <v>10.430051813471509</v>
      </c>
      <c r="Q14" s="553">
        <v>12.551813471502612</v>
      </c>
      <c r="R14" s="552">
        <v>10.65</v>
      </c>
      <c r="S14" s="552">
        <v>13.36363636363636</v>
      </c>
      <c r="T14" s="552">
        <v>12.194871794871789</v>
      </c>
      <c r="U14" s="552">
        <v>12.126315789473685</v>
      </c>
      <c r="V14" s="552">
        <v>10.353773584905666</v>
      </c>
      <c r="W14" s="552">
        <v>11.272727272727279</v>
      </c>
      <c r="X14" s="552">
        <v>11.729613733905579</v>
      </c>
      <c r="Y14" s="552">
        <v>12.061032863849766</v>
      </c>
      <c r="Z14" s="556">
        <v>11.025806451612906</v>
      </c>
      <c r="AA14" s="556">
        <v>9.5964912280701782</v>
      </c>
      <c r="AB14" s="556">
        <v>9.4821428571428577</v>
      </c>
      <c r="AC14" s="556">
        <v>10.381526104417672</v>
      </c>
      <c r="AD14" s="556">
        <v>9.3904382470119501</v>
      </c>
      <c r="AE14" s="556">
        <v>10.894531250000005</v>
      </c>
    </row>
    <row r="15" spans="1:31" ht="14.25" customHeight="1">
      <c r="A15" s="124"/>
      <c r="B15" s="121" t="s">
        <v>94</v>
      </c>
      <c r="C15" s="121"/>
      <c r="D15" s="552"/>
      <c r="E15" s="552"/>
      <c r="F15" s="552"/>
      <c r="G15" s="552"/>
      <c r="H15" s="552"/>
      <c r="I15" s="552"/>
      <c r="J15" s="552"/>
      <c r="K15" s="552"/>
      <c r="L15" s="552"/>
      <c r="M15" s="552"/>
      <c r="N15" s="552"/>
      <c r="O15" s="552"/>
      <c r="P15" s="552"/>
      <c r="Q15" s="553"/>
      <c r="R15" s="552"/>
      <c r="S15" s="552"/>
      <c r="T15" s="552"/>
      <c r="U15" s="552"/>
      <c r="V15" s="552"/>
      <c r="W15" s="552"/>
      <c r="X15" s="552"/>
      <c r="Y15" s="552"/>
      <c r="Z15" s="556"/>
      <c r="AA15" s="556"/>
      <c r="AB15" s="556"/>
      <c r="AC15" s="556"/>
      <c r="AD15" s="556"/>
      <c r="AE15" s="556"/>
    </row>
    <row r="16" spans="1:31" ht="14.25" customHeight="1">
      <c r="A16" s="124"/>
      <c r="B16" s="123" t="s">
        <v>85</v>
      </c>
      <c r="C16" s="123"/>
      <c r="D16" s="541" t="s">
        <v>25</v>
      </c>
      <c r="E16" s="541" t="s">
        <v>25</v>
      </c>
      <c r="F16" s="541" t="s">
        <v>25</v>
      </c>
      <c r="G16" s="541" t="s">
        <v>25</v>
      </c>
      <c r="H16" s="541" t="s">
        <v>25</v>
      </c>
      <c r="I16" s="541" t="s">
        <v>25</v>
      </c>
      <c r="J16" s="541" t="s">
        <v>25</v>
      </c>
      <c r="K16" s="541" t="s">
        <v>25</v>
      </c>
      <c r="L16" s="541" t="s">
        <v>25</v>
      </c>
      <c r="M16" s="541" t="s">
        <v>25</v>
      </c>
      <c r="N16" s="561">
        <v>78.333333333333329</v>
      </c>
      <c r="O16" s="561">
        <v>82.10526315789474</v>
      </c>
      <c r="P16" s="561">
        <v>75.862068965517238</v>
      </c>
      <c r="Q16" s="553">
        <v>77.600000000000009</v>
      </c>
      <c r="R16" s="541" t="s">
        <v>25</v>
      </c>
      <c r="S16" s="541" t="s">
        <v>25</v>
      </c>
      <c r="T16" s="541" t="s">
        <v>25</v>
      </c>
      <c r="U16" s="541" t="s">
        <v>25</v>
      </c>
      <c r="V16" s="541" t="s">
        <v>25</v>
      </c>
      <c r="W16" s="541" t="s">
        <v>25</v>
      </c>
      <c r="X16" s="541" t="s">
        <v>25</v>
      </c>
      <c r="Y16" s="541" t="s">
        <v>25</v>
      </c>
      <c r="Z16" s="541" t="s">
        <v>25</v>
      </c>
      <c r="AA16" s="541" t="s">
        <v>25</v>
      </c>
      <c r="AB16" s="561">
        <v>79.545454545454547</v>
      </c>
      <c r="AC16" s="561">
        <v>87.323943661971825</v>
      </c>
      <c r="AD16" s="561">
        <v>79.518072289156621</v>
      </c>
      <c r="AE16" s="561">
        <v>82.828282828282823</v>
      </c>
    </row>
    <row r="17" spans="1:31" ht="14.25" customHeight="1">
      <c r="A17" s="124"/>
      <c r="B17" s="123" t="s">
        <v>86</v>
      </c>
      <c r="C17" s="123"/>
      <c r="D17" s="541" t="s">
        <v>25</v>
      </c>
      <c r="E17" s="541" t="s">
        <v>25</v>
      </c>
      <c r="F17" s="541" t="s">
        <v>25</v>
      </c>
      <c r="G17" s="541" t="s">
        <v>25</v>
      </c>
      <c r="H17" s="541" t="s">
        <v>25</v>
      </c>
      <c r="I17" s="541" t="s">
        <v>25</v>
      </c>
      <c r="J17" s="541" t="s">
        <v>25</v>
      </c>
      <c r="K17" s="541" t="s">
        <v>25</v>
      </c>
      <c r="L17" s="541" t="s">
        <v>25</v>
      </c>
      <c r="M17" s="541" t="s">
        <v>25</v>
      </c>
      <c r="N17" s="561">
        <v>11.666666666666666</v>
      </c>
      <c r="O17" s="561">
        <v>10.526315789473683</v>
      </c>
      <c r="P17" s="561">
        <v>14.655172413793101</v>
      </c>
      <c r="Q17" s="553">
        <v>18.399999999999999</v>
      </c>
      <c r="R17" s="541" t="s">
        <v>25</v>
      </c>
      <c r="S17" s="541" t="s">
        <v>25</v>
      </c>
      <c r="T17" s="541" t="s">
        <v>25</v>
      </c>
      <c r="U17" s="541" t="s">
        <v>25</v>
      </c>
      <c r="V17" s="541" t="s">
        <v>25</v>
      </c>
      <c r="W17" s="541" t="s">
        <v>25</v>
      </c>
      <c r="X17" s="541" t="s">
        <v>25</v>
      </c>
      <c r="Y17" s="541" t="s">
        <v>25</v>
      </c>
      <c r="Z17" s="541" t="s">
        <v>25</v>
      </c>
      <c r="AA17" s="541" t="s">
        <v>25</v>
      </c>
      <c r="AB17" s="561">
        <v>11.363636363636363</v>
      </c>
      <c r="AC17" s="561">
        <v>9.8591549295774641</v>
      </c>
      <c r="AD17" s="561">
        <v>10.843373493975903</v>
      </c>
      <c r="AE17" s="561">
        <v>14.14141414141414</v>
      </c>
    </row>
    <row r="18" spans="1:31" ht="14.25" customHeight="1">
      <c r="A18" s="124"/>
      <c r="B18" s="123" t="s">
        <v>87</v>
      </c>
      <c r="C18" s="123"/>
      <c r="D18" s="541" t="s">
        <v>25</v>
      </c>
      <c r="E18" s="541" t="s">
        <v>25</v>
      </c>
      <c r="F18" s="541" t="s">
        <v>25</v>
      </c>
      <c r="G18" s="541" t="s">
        <v>25</v>
      </c>
      <c r="H18" s="541" t="s">
        <v>25</v>
      </c>
      <c r="I18" s="541" t="s">
        <v>25</v>
      </c>
      <c r="J18" s="541" t="s">
        <v>25</v>
      </c>
      <c r="K18" s="541" t="s">
        <v>25</v>
      </c>
      <c r="L18" s="541" t="s">
        <v>25</v>
      </c>
      <c r="M18" s="541" t="s">
        <v>25</v>
      </c>
      <c r="N18" s="561">
        <v>10</v>
      </c>
      <c r="O18" s="561">
        <v>7.3684210526315779</v>
      </c>
      <c r="P18" s="561">
        <v>9.4827586206896548</v>
      </c>
      <c r="Q18" s="553">
        <v>4</v>
      </c>
      <c r="R18" s="541" t="s">
        <v>25</v>
      </c>
      <c r="S18" s="541" t="s">
        <v>25</v>
      </c>
      <c r="T18" s="541" t="s">
        <v>25</v>
      </c>
      <c r="U18" s="541" t="s">
        <v>25</v>
      </c>
      <c r="V18" s="541" t="s">
        <v>25</v>
      </c>
      <c r="W18" s="541" t="s">
        <v>25</v>
      </c>
      <c r="X18" s="541" t="s">
        <v>25</v>
      </c>
      <c r="Y18" s="541" t="s">
        <v>25</v>
      </c>
      <c r="Z18" s="541" t="s">
        <v>25</v>
      </c>
      <c r="AA18" s="541" t="s">
        <v>25</v>
      </c>
      <c r="AB18" s="561">
        <v>9.0909090909090917</v>
      </c>
      <c r="AC18" s="561">
        <v>2.8169014084507045</v>
      </c>
      <c r="AD18" s="561">
        <v>9.6385542168674707</v>
      </c>
      <c r="AE18" s="561">
        <v>3.0303030303030303</v>
      </c>
    </row>
    <row r="19" spans="1:31" ht="14.25" customHeight="1">
      <c r="A19" s="124"/>
      <c r="B19" s="123" t="s">
        <v>92</v>
      </c>
      <c r="C19" s="123"/>
      <c r="D19" s="541" t="s">
        <v>25</v>
      </c>
      <c r="E19" s="541" t="s">
        <v>25</v>
      </c>
      <c r="F19" s="541" t="s">
        <v>25</v>
      </c>
      <c r="G19" s="541" t="s">
        <v>25</v>
      </c>
      <c r="H19" s="541" t="s">
        <v>25</v>
      </c>
      <c r="I19" s="541" t="s">
        <v>25</v>
      </c>
      <c r="J19" s="541" t="s">
        <v>25</v>
      </c>
      <c r="K19" s="541" t="s">
        <v>25</v>
      </c>
      <c r="L19" s="541" t="s">
        <v>25</v>
      </c>
      <c r="M19" s="541" t="s">
        <v>25</v>
      </c>
      <c r="N19" s="561">
        <v>15.831134564643804</v>
      </c>
      <c r="O19" s="561">
        <v>24.934383202099738</v>
      </c>
      <c r="P19" s="561">
        <v>30.051813471502584</v>
      </c>
      <c r="Q19" s="553">
        <v>32.383419689119179</v>
      </c>
      <c r="R19" s="541" t="s">
        <v>25</v>
      </c>
      <c r="S19" s="541" t="s">
        <v>25</v>
      </c>
      <c r="T19" s="541" t="s">
        <v>25</v>
      </c>
      <c r="U19" s="541" t="s">
        <v>25</v>
      </c>
      <c r="V19" s="541" t="s">
        <v>25</v>
      </c>
      <c r="W19" s="541" t="s">
        <v>25</v>
      </c>
      <c r="X19" s="541" t="s">
        <v>25</v>
      </c>
      <c r="Y19" s="541" t="s">
        <v>25</v>
      </c>
      <c r="Z19" s="541" t="s">
        <v>25</v>
      </c>
      <c r="AA19" s="541" t="s">
        <v>25</v>
      </c>
      <c r="AB19" s="561">
        <v>18.410041841004187</v>
      </c>
      <c r="AC19" s="561">
        <v>28.514056224899605</v>
      </c>
      <c r="AD19" s="561">
        <v>33.067729083665341</v>
      </c>
      <c r="AE19" s="561">
        <v>38.671875</v>
      </c>
    </row>
    <row r="20" spans="1:31" ht="14.25" customHeight="1">
      <c r="A20" s="124"/>
      <c r="B20" s="121" t="s">
        <v>73</v>
      </c>
      <c r="C20" s="124"/>
      <c r="D20" s="552">
        <v>11.333333333333334</v>
      </c>
      <c r="E20" s="552">
        <v>13.16614420062696</v>
      </c>
      <c r="F20" s="552">
        <v>16.171617161716171</v>
      </c>
      <c r="G20" s="552">
        <v>13.240418118466899</v>
      </c>
      <c r="H20" s="552">
        <v>11.39240506329114</v>
      </c>
      <c r="I20" s="552">
        <v>10.169491525423728</v>
      </c>
      <c r="J20" s="552">
        <v>11.918604651162791</v>
      </c>
      <c r="K20" s="552">
        <v>11.494252873563218</v>
      </c>
      <c r="L20" s="552">
        <v>12.101910828025478</v>
      </c>
      <c r="M20" s="552">
        <v>9.6385542168674707</v>
      </c>
      <c r="N20" s="552">
        <v>7.7777777777777777</v>
      </c>
      <c r="O20" s="552">
        <v>13.385826771653544</v>
      </c>
      <c r="P20" s="552">
        <v>12.953367875647666</v>
      </c>
      <c r="Q20" s="553">
        <v>9.5854922279792731</v>
      </c>
      <c r="R20" s="552">
        <v>7</v>
      </c>
      <c r="S20" s="552">
        <v>7.7272727272727275</v>
      </c>
      <c r="T20" s="552">
        <v>11.282051282051283</v>
      </c>
      <c r="U20" s="552">
        <v>8.4210526315789469</v>
      </c>
      <c r="V20" s="552">
        <v>4.7393364928909953</v>
      </c>
      <c r="W20" s="552">
        <v>5.1383399209486162</v>
      </c>
      <c r="X20" s="552">
        <v>5.1502145922746783</v>
      </c>
      <c r="Y20" s="552">
        <v>6.103286384976526</v>
      </c>
      <c r="Z20" s="556">
        <v>3.125</v>
      </c>
      <c r="AA20" s="556">
        <v>5.6074766355140184</v>
      </c>
      <c r="AB20" s="556">
        <v>2.7272727272727271</v>
      </c>
      <c r="AC20" s="556">
        <v>6.024096385542169</v>
      </c>
      <c r="AD20" s="556">
        <v>6.3745019920318722</v>
      </c>
      <c r="AE20" s="556">
        <v>5.078125</v>
      </c>
    </row>
    <row r="21" spans="1:31" ht="14.25" customHeight="1">
      <c r="A21" s="124"/>
      <c r="B21" s="329" t="s">
        <v>74</v>
      </c>
      <c r="C21" s="538"/>
      <c r="D21" s="557">
        <v>10</v>
      </c>
      <c r="E21" s="557">
        <v>10.9717868338558</v>
      </c>
      <c r="F21" s="557">
        <v>12.871287128712872</v>
      </c>
      <c r="G21" s="557">
        <v>11.149825783972126</v>
      </c>
      <c r="H21" s="552">
        <v>7.5949367088607591</v>
      </c>
      <c r="I21" s="552">
        <v>7.6271186440677967</v>
      </c>
      <c r="J21" s="552">
        <v>9.8837209302325579</v>
      </c>
      <c r="K21" s="552">
        <v>8.9080459770114935</v>
      </c>
      <c r="L21" s="552">
        <v>10.19108280254777</v>
      </c>
      <c r="M21" s="552">
        <v>9.0361445783132535</v>
      </c>
      <c r="N21" s="552">
        <v>7.2222222222222223</v>
      </c>
      <c r="O21" s="552">
        <v>12.073490813648293</v>
      </c>
      <c r="P21" s="552">
        <v>11.658031088082902</v>
      </c>
      <c r="Q21" s="553">
        <v>9.3264248704663206</v>
      </c>
      <c r="R21" s="552">
        <v>7.5268817204301079</v>
      </c>
      <c r="S21" s="552">
        <v>6.8965517241379306</v>
      </c>
      <c r="T21" s="552">
        <v>10.982658959537572</v>
      </c>
      <c r="U21" s="552">
        <v>8.0459770114942533</v>
      </c>
      <c r="V21" s="552">
        <v>4.716981132075472</v>
      </c>
      <c r="W21" s="552">
        <v>3.9525691699604741</v>
      </c>
      <c r="X21" s="552">
        <v>4.7210300429184553</v>
      </c>
      <c r="Y21" s="552">
        <v>5.164319248826291</v>
      </c>
      <c r="Z21" s="552">
        <v>1.0416666666666667</v>
      </c>
      <c r="AA21" s="552">
        <v>5.6074766355140184</v>
      </c>
      <c r="AB21" s="552">
        <v>2.7272727272727271</v>
      </c>
      <c r="AC21" s="552">
        <v>5.6224899598393572</v>
      </c>
      <c r="AD21" s="552">
        <v>5.1792828685258963</v>
      </c>
      <c r="AE21" s="552">
        <v>5.859375</v>
      </c>
    </row>
    <row r="22" spans="1:31" ht="14.25" customHeight="1">
      <c r="A22" s="124"/>
      <c r="B22" s="484" t="s">
        <v>24</v>
      </c>
      <c r="C22" s="542"/>
      <c r="D22" s="559">
        <v>84.666666666666671</v>
      </c>
      <c r="E22" s="559">
        <v>84.639498432601883</v>
      </c>
      <c r="F22" s="559">
        <v>87.128712871287135</v>
      </c>
      <c r="G22" s="559">
        <v>84.320557491289193</v>
      </c>
      <c r="H22" s="559">
        <v>81.962025316455694</v>
      </c>
      <c r="I22" s="559">
        <v>81.355932203389827</v>
      </c>
      <c r="J22" s="559">
        <v>85.174418604651166</v>
      </c>
      <c r="K22" s="559">
        <v>88.218390804597703</v>
      </c>
      <c r="L22" s="559">
        <v>45.222929936305732</v>
      </c>
      <c r="M22" s="559">
        <v>44.578313253012048</v>
      </c>
      <c r="N22" s="559">
        <v>43.333333333333336</v>
      </c>
      <c r="O22" s="559">
        <v>59.358288770053477</v>
      </c>
      <c r="P22" s="559">
        <v>62.303664921465973</v>
      </c>
      <c r="Q22" s="560">
        <v>60.471204188481678</v>
      </c>
      <c r="R22" s="559">
        <v>83.5</v>
      </c>
      <c r="S22" s="559">
        <v>82.272727272727266</v>
      </c>
      <c r="T22" s="559">
        <v>87.179487179487182</v>
      </c>
      <c r="U22" s="559">
        <v>85.263157894736835</v>
      </c>
      <c r="V22" s="559">
        <v>81.132075471698116</v>
      </c>
      <c r="W22" s="559">
        <v>80.237154150197625</v>
      </c>
      <c r="X22" s="559">
        <v>83.690987124463518</v>
      </c>
      <c r="Y22" s="559">
        <v>71</v>
      </c>
      <c r="Z22" s="559">
        <v>44.791666666666664</v>
      </c>
      <c r="AA22" s="559">
        <v>42.990654205607477</v>
      </c>
      <c r="AB22" s="559">
        <v>40.909090909090907</v>
      </c>
      <c r="AC22" s="559">
        <v>56.50406504065041</v>
      </c>
      <c r="AD22" s="559">
        <v>58.8</v>
      </c>
      <c r="AE22" s="559">
        <v>57.480314960629919</v>
      </c>
    </row>
    <row r="23" spans="1:31" ht="14.25" customHeight="1">
      <c r="A23" s="124"/>
      <c r="B23" s="121" t="s">
        <v>7</v>
      </c>
      <c r="C23" s="124"/>
      <c r="D23" s="552">
        <v>52</v>
      </c>
      <c r="E23" s="552">
        <v>52.978056426332287</v>
      </c>
      <c r="F23" s="552">
        <v>49.504950495049506</v>
      </c>
      <c r="G23" s="552">
        <v>46.341463414634148</v>
      </c>
      <c r="H23" s="552">
        <v>35.12658227848101</v>
      </c>
      <c r="I23" s="552">
        <v>40.677966101694913</v>
      </c>
      <c r="J23" s="552">
        <v>40.406976744186046</v>
      </c>
      <c r="K23" s="552">
        <v>44.252873563218394</v>
      </c>
      <c r="L23" s="552">
        <v>54.777070063694268</v>
      </c>
      <c r="M23" s="552">
        <v>65.060240963855421</v>
      </c>
      <c r="N23" s="552">
        <v>69.444444444444443</v>
      </c>
      <c r="O23" s="552">
        <v>41.711229946524064</v>
      </c>
      <c r="P23" s="552">
        <v>47.120418848167539</v>
      </c>
      <c r="Q23" s="553">
        <v>49.476439790575917</v>
      </c>
      <c r="R23" s="552">
        <v>64</v>
      </c>
      <c r="S23" s="552">
        <v>61.81818181818182</v>
      </c>
      <c r="T23" s="552">
        <v>56.92307692307692</v>
      </c>
      <c r="U23" s="552">
        <v>56.315789473684212</v>
      </c>
      <c r="V23" s="552">
        <v>43.39622641509434</v>
      </c>
      <c r="W23" s="552">
        <v>46.640316205533594</v>
      </c>
      <c r="X23" s="552">
        <v>46.781115879828327</v>
      </c>
      <c r="Y23" s="552">
        <v>52.582159624413144</v>
      </c>
      <c r="Z23" s="552">
        <v>54.166666666666664</v>
      </c>
      <c r="AA23" s="552">
        <v>37.383177570093459</v>
      </c>
      <c r="AB23" s="552">
        <v>34.545454545454547</v>
      </c>
      <c r="AC23" s="552">
        <v>51.626016260162601</v>
      </c>
      <c r="AD23" s="552">
        <v>56.000000000000007</v>
      </c>
      <c r="AE23" s="552">
        <v>54.724409448818903</v>
      </c>
    </row>
    <row r="24" spans="1:31" ht="14.25" customHeight="1">
      <c r="A24" s="124"/>
      <c r="B24" s="121" t="s">
        <v>8</v>
      </c>
      <c r="C24" s="124"/>
      <c r="D24" s="552">
        <v>12.333333333333334</v>
      </c>
      <c r="E24" s="552">
        <v>34.169278996865202</v>
      </c>
      <c r="F24" s="552">
        <v>33.993399339933994</v>
      </c>
      <c r="G24" s="552">
        <v>28.919860627177702</v>
      </c>
      <c r="H24" s="552">
        <v>25</v>
      </c>
      <c r="I24" s="552">
        <v>22.316384180790962</v>
      </c>
      <c r="J24" s="552">
        <v>18.604651162790699</v>
      </c>
      <c r="K24" s="552">
        <v>19.827586206896552</v>
      </c>
      <c r="L24" s="552">
        <v>5.7324840764331206</v>
      </c>
      <c r="M24" s="552">
        <v>4.2168674698795181</v>
      </c>
      <c r="N24" s="552">
        <v>2.2222222222222223</v>
      </c>
      <c r="O24" s="552">
        <v>2.9411764705882351</v>
      </c>
      <c r="P24" s="552">
        <v>3.9267015706806281</v>
      </c>
      <c r="Q24" s="553">
        <v>4.4502617801047117</v>
      </c>
      <c r="R24" s="552">
        <v>14.5</v>
      </c>
      <c r="S24" s="552">
        <v>42.272727272727273</v>
      </c>
      <c r="T24" s="552">
        <v>42.051282051282051</v>
      </c>
      <c r="U24" s="552">
        <v>33.684210526315788</v>
      </c>
      <c r="V24" s="552">
        <v>32.075471698113205</v>
      </c>
      <c r="W24" s="552">
        <v>26.877470355731226</v>
      </c>
      <c r="X24" s="552">
        <v>22.317596566523605</v>
      </c>
      <c r="Y24" s="552">
        <v>26.760563380281692</v>
      </c>
      <c r="Z24" s="552">
        <v>7.291666666666667</v>
      </c>
      <c r="AA24" s="552">
        <v>4.6728971962616823</v>
      </c>
      <c r="AB24" s="552">
        <v>3.6363636363636362</v>
      </c>
      <c r="AC24" s="552">
        <v>3.2520325203252036</v>
      </c>
      <c r="AD24" s="552">
        <v>5.6000000000000005</v>
      </c>
      <c r="AE24" s="552">
        <v>5.9055118110236222</v>
      </c>
    </row>
    <row r="25" spans="1:31" ht="14.25" customHeight="1">
      <c r="A25" s="124"/>
      <c r="B25" s="329" t="s">
        <v>9</v>
      </c>
      <c r="C25" s="538"/>
      <c r="D25" s="557">
        <v>18.666666666666668</v>
      </c>
      <c r="E25" s="557">
        <v>21.003134796238246</v>
      </c>
      <c r="F25" s="557">
        <v>40.264026402640262</v>
      </c>
      <c r="G25" s="557">
        <v>43.554006968641112</v>
      </c>
      <c r="H25" s="557">
        <v>43.9873417721519</v>
      </c>
      <c r="I25" s="557">
        <v>35.310734463276837</v>
      </c>
      <c r="J25" s="557">
        <v>40.116279069767444</v>
      </c>
      <c r="K25" s="557">
        <v>43.390804597701148</v>
      </c>
      <c r="L25" s="557">
        <v>12.195121951219512</v>
      </c>
      <c r="M25" s="557">
        <v>11.363636363636363</v>
      </c>
      <c r="N25" s="557">
        <v>9.6969696969696972</v>
      </c>
      <c r="O25" s="557">
        <v>22.459893048128343</v>
      </c>
      <c r="P25" s="557">
        <v>28.272251308900525</v>
      </c>
      <c r="Q25" s="558">
        <v>24.869109947643981</v>
      </c>
      <c r="R25" s="557">
        <v>19</v>
      </c>
      <c r="S25" s="557">
        <v>19.09090909090909</v>
      </c>
      <c r="T25" s="557">
        <v>45.641025641025642</v>
      </c>
      <c r="U25" s="557">
        <v>48.421052631578945</v>
      </c>
      <c r="V25" s="557">
        <v>50.943396226415096</v>
      </c>
      <c r="W25" s="557">
        <v>36.363636363636367</v>
      </c>
      <c r="X25" s="557">
        <v>42.06008583690987</v>
      </c>
      <c r="Y25" s="552">
        <v>47.887323943661968</v>
      </c>
      <c r="Z25" s="557">
        <v>13.636363636363635</v>
      </c>
      <c r="AA25" s="557">
        <v>15.384615384615385</v>
      </c>
      <c r="AB25" s="557">
        <v>11.707317073170733</v>
      </c>
      <c r="AC25" s="557">
        <v>26.016260162601629</v>
      </c>
      <c r="AD25" s="557">
        <v>32.800000000000004</v>
      </c>
      <c r="AE25" s="557">
        <v>25.984251968503933</v>
      </c>
    </row>
    <row r="26" spans="1:31" ht="14.25" customHeight="1">
      <c r="A26" s="124"/>
      <c r="B26" s="484" t="s">
        <v>68</v>
      </c>
      <c r="C26" s="124"/>
      <c r="D26" s="552">
        <v>1</v>
      </c>
      <c r="E26" s="552">
        <v>5.015673981191223</v>
      </c>
      <c r="F26" s="552">
        <v>8.9108910891089117</v>
      </c>
      <c r="G26" s="552">
        <v>8.7108013937282234</v>
      </c>
      <c r="H26" s="552">
        <v>6.0126582278481013</v>
      </c>
      <c r="I26" s="552">
        <v>6.2146892655367232</v>
      </c>
      <c r="J26" s="552">
        <v>8.4302325581395348</v>
      </c>
      <c r="K26" s="552">
        <v>10.632183908045977</v>
      </c>
      <c r="L26" s="552">
        <v>7.0063694267515926</v>
      </c>
      <c r="M26" s="552">
        <v>4.2168674698795181</v>
      </c>
      <c r="N26" s="552">
        <v>6.666666666666667</v>
      </c>
      <c r="O26" s="552">
        <v>7.7540106951871666</v>
      </c>
      <c r="P26" s="552">
        <v>7.5916230366492146</v>
      </c>
      <c r="Q26" s="553">
        <v>8.3769633507853403</v>
      </c>
      <c r="R26" s="552">
        <v>1</v>
      </c>
      <c r="S26" s="552">
        <v>5.4545454545454541</v>
      </c>
      <c r="T26" s="552">
        <v>10.256410256410257</v>
      </c>
      <c r="U26" s="552">
        <v>7.8947368421052628</v>
      </c>
      <c r="V26" s="552">
        <v>8.0188679245283012</v>
      </c>
      <c r="W26" s="552">
        <v>6.3241106719367588</v>
      </c>
      <c r="X26" s="552">
        <v>8.5836909871244629</v>
      </c>
      <c r="Y26" s="559">
        <v>10.7981220657277</v>
      </c>
      <c r="Z26" s="552">
        <v>8.3333333333333339</v>
      </c>
      <c r="AA26" s="552">
        <v>4.6728971962616823</v>
      </c>
      <c r="AB26" s="552">
        <v>9.0909090909090917</v>
      </c>
      <c r="AC26" s="552">
        <v>6.9105691056910574</v>
      </c>
      <c r="AD26" s="552">
        <v>7.6</v>
      </c>
      <c r="AE26" s="552">
        <v>8.2677165354330722</v>
      </c>
    </row>
    <row r="27" spans="1:31" ht="14.25" customHeight="1">
      <c r="A27" s="124"/>
      <c r="B27" s="110" t="s">
        <v>29</v>
      </c>
      <c r="C27" s="124"/>
      <c r="D27" s="552">
        <v>0</v>
      </c>
      <c r="E27" s="552">
        <v>0</v>
      </c>
      <c r="F27" s="552">
        <v>0.33003300330033003</v>
      </c>
      <c r="G27" s="552">
        <v>1.7421602787456445</v>
      </c>
      <c r="H27" s="552">
        <v>2.2151898734177213</v>
      </c>
      <c r="I27" s="552">
        <v>3.1073446327683616</v>
      </c>
      <c r="J27" s="552">
        <v>2.3255813953488373</v>
      </c>
      <c r="K27" s="552">
        <v>4.5977011494252871</v>
      </c>
      <c r="L27" s="552">
        <v>3.8216560509554141</v>
      </c>
      <c r="M27" s="552">
        <v>3.6144578313253013</v>
      </c>
      <c r="N27" s="552">
        <v>5.5555555555555554</v>
      </c>
      <c r="O27" s="552">
        <v>2.9411764705882351</v>
      </c>
      <c r="P27" s="552">
        <v>3.4031413612565444</v>
      </c>
      <c r="Q27" s="553">
        <v>2.0942408376963351</v>
      </c>
      <c r="R27" s="552">
        <v>0</v>
      </c>
      <c r="S27" s="552">
        <v>0</v>
      </c>
      <c r="T27" s="552">
        <v>0.51282051282051277</v>
      </c>
      <c r="U27" s="552">
        <v>1.0526315789473684</v>
      </c>
      <c r="V27" s="552">
        <v>2.8301886792452828</v>
      </c>
      <c r="W27" s="552">
        <v>3.5573122529644268</v>
      </c>
      <c r="X27" s="552">
        <v>3.0042918454935621</v>
      </c>
      <c r="Y27" s="552">
        <v>6.572769953051643</v>
      </c>
      <c r="Z27" s="552">
        <v>6.25</v>
      </c>
      <c r="AA27" s="552">
        <v>4.6728971962616823</v>
      </c>
      <c r="AB27" s="552">
        <v>9.0909090909090917</v>
      </c>
      <c r="AC27" s="552">
        <v>3.2520325203252036</v>
      </c>
      <c r="AD27" s="552">
        <v>4</v>
      </c>
      <c r="AE27" s="552">
        <v>2.3622047244094486</v>
      </c>
    </row>
    <row r="28" spans="1:31" ht="14.25" customHeight="1">
      <c r="A28" s="124"/>
      <c r="B28" s="122" t="s">
        <v>101</v>
      </c>
      <c r="C28" s="538"/>
      <c r="D28" s="557">
        <v>1</v>
      </c>
      <c r="E28" s="557">
        <v>5.015673981191223</v>
      </c>
      <c r="F28" s="557">
        <v>8.9108910891089117</v>
      </c>
      <c r="G28" s="557">
        <v>10.104529616724738</v>
      </c>
      <c r="H28" s="557">
        <v>6.962025316455696</v>
      </c>
      <c r="I28" s="557">
        <v>7.6271186440677967</v>
      </c>
      <c r="J28" s="557">
        <v>9.3023255813953494</v>
      </c>
      <c r="K28" s="557">
        <v>12.931034482758621</v>
      </c>
      <c r="L28" s="557">
        <v>9.5541401273885356</v>
      </c>
      <c r="M28" s="557">
        <v>6.024096385542169</v>
      </c>
      <c r="N28" s="557">
        <v>11.111111111111111</v>
      </c>
      <c r="O28" s="557">
        <v>9.3582887700534751</v>
      </c>
      <c r="P28" s="557">
        <v>10.732984293193718</v>
      </c>
      <c r="Q28" s="558">
        <v>10.471204188481675</v>
      </c>
      <c r="R28" s="557">
        <v>1</v>
      </c>
      <c r="S28" s="557">
        <v>5.4545454545454541</v>
      </c>
      <c r="T28" s="557">
        <v>10.256410256410257</v>
      </c>
      <c r="U28" s="557">
        <v>8.4210526315789469</v>
      </c>
      <c r="V28" s="557">
        <v>9.433962264150944</v>
      </c>
      <c r="W28" s="557">
        <v>7.9051383399209483</v>
      </c>
      <c r="X28" s="557">
        <v>9.8712446351931327</v>
      </c>
      <c r="Y28" s="557">
        <v>13.615023474178404</v>
      </c>
      <c r="Z28" s="557">
        <v>12.5</v>
      </c>
      <c r="AA28" s="557">
        <v>6.5420560747663554</v>
      </c>
      <c r="AB28" s="557">
        <v>16.363636363636363</v>
      </c>
      <c r="AC28" s="557">
        <v>8.9430894308943092</v>
      </c>
      <c r="AD28" s="557">
        <v>11.600000000000001</v>
      </c>
      <c r="AE28" s="557">
        <v>11.023622047244094</v>
      </c>
    </row>
    <row r="29" spans="1:31" ht="14.25" customHeight="1">
      <c r="A29" s="124"/>
      <c r="B29" s="543" t="s">
        <v>31</v>
      </c>
      <c r="C29" s="124"/>
      <c r="D29" s="552">
        <v>2.6666666666666665</v>
      </c>
      <c r="E29" s="552">
        <v>2.5078369905956115</v>
      </c>
      <c r="F29" s="552">
        <v>2.9702970297029703</v>
      </c>
      <c r="G29" s="552">
        <v>6.6202090592334493</v>
      </c>
      <c r="H29" s="552">
        <v>5.3797468354430382</v>
      </c>
      <c r="I29" s="552">
        <v>5.6497175141242941</v>
      </c>
      <c r="J29" s="552">
        <v>6.3953488372093021</v>
      </c>
      <c r="K29" s="552">
        <v>2.5862068965517242</v>
      </c>
      <c r="L29" s="552">
        <v>3.8216560509554141</v>
      </c>
      <c r="M29" s="552">
        <v>4.8192771084337354</v>
      </c>
      <c r="N29" s="552">
        <v>3.3333333333333335</v>
      </c>
      <c r="O29" s="552">
        <v>1.0695187165775399</v>
      </c>
      <c r="P29" s="552">
        <v>2.0942408376963351</v>
      </c>
      <c r="Q29" s="553">
        <v>4.1884816753926701</v>
      </c>
      <c r="R29" s="552">
        <v>4</v>
      </c>
      <c r="S29" s="552">
        <v>3.6363636363636362</v>
      </c>
      <c r="T29" s="552">
        <v>4.1025641025641022</v>
      </c>
      <c r="U29" s="552">
        <v>7.3684210526315788</v>
      </c>
      <c r="V29" s="552">
        <v>8.0188679245283012</v>
      </c>
      <c r="W29" s="552">
        <v>7.5098814229249014</v>
      </c>
      <c r="X29" s="552">
        <v>8.1545064377682408</v>
      </c>
      <c r="Y29" s="552">
        <v>3.755868544600939</v>
      </c>
      <c r="Z29" s="552">
        <v>4.166666666666667</v>
      </c>
      <c r="AA29" s="552">
        <v>6.5420560747663554</v>
      </c>
      <c r="AB29" s="552">
        <v>5.4545454545454541</v>
      </c>
      <c r="AC29" s="552">
        <v>1.6260162601626018</v>
      </c>
      <c r="AD29" s="552">
        <v>2.8000000000000003</v>
      </c>
      <c r="AE29" s="552">
        <v>6.2992125984251963</v>
      </c>
    </row>
    <row r="30" spans="1:31" ht="14.25" customHeight="1">
      <c r="A30" s="124"/>
      <c r="B30" s="110" t="s">
        <v>91</v>
      </c>
      <c r="C30" s="124"/>
      <c r="D30" s="541" t="s">
        <v>25</v>
      </c>
      <c r="E30" s="541" t="s">
        <v>25</v>
      </c>
      <c r="F30" s="541" t="s">
        <v>25</v>
      </c>
      <c r="G30" s="541" t="s">
        <v>25</v>
      </c>
      <c r="H30" s="541" t="s">
        <v>25</v>
      </c>
      <c r="I30" s="541" t="s">
        <v>25</v>
      </c>
      <c r="J30" s="541" t="s">
        <v>25</v>
      </c>
      <c r="K30" s="541" t="s">
        <v>25</v>
      </c>
      <c r="L30" s="552">
        <v>1.910828025477707</v>
      </c>
      <c r="M30" s="552">
        <v>3.0120481927710845</v>
      </c>
      <c r="N30" s="552">
        <v>1.6666666666666667</v>
      </c>
      <c r="O30" s="552">
        <v>0.53475935828876997</v>
      </c>
      <c r="P30" s="552">
        <v>1.5706806282722512</v>
      </c>
      <c r="Q30" s="553">
        <v>3.664921465968586</v>
      </c>
      <c r="R30" s="541" t="s">
        <v>25</v>
      </c>
      <c r="S30" s="541" t="s">
        <v>25</v>
      </c>
      <c r="T30" s="541" t="s">
        <v>25</v>
      </c>
      <c r="U30" s="541" t="s">
        <v>25</v>
      </c>
      <c r="V30" s="541" t="s">
        <v>25</v>
      </c>
      <c r="W30" s="541" t="s">
        <v>25</v>
      </c>
      <c r="X30" s="541" t="s">
        <v>25</v>
      </c>
      <c r="Y30" s="541" t="s">
        <v>25</v>
      </c>
      <c r="Z30" s="552">
        <v>3.125</v>
      </c>
      <c r="AA30" s="552">
        <v>2.8037383177570092</v>
      </c>
      <c r="AB30" s="552">
        <v>2.7272727272727271</v>
      </c>
      <c r="AC30" s="552">
        <v>0.40650406504065045</v>
      </c>
      <c r="AD30" s="552">
        <v>2</v>
      </c>
      <c r="AE30" s="552">
        <v>5.1181102362204722</v>
      </c>
    </row>
    <row r="31" spans="1:31" ht="14.25" customHeight="1">
      <c r="A31" s="124"/>
      <c r="B31" s="121" t="s">
        <v>4</v>
      </c>
      <c r="C31" s="124"/>
      <c r="D31" s="552">
        <v>0.33333333333333331</v>
      </c>
      <c r="E31" s="552">
        <v>0.94043887147335425</v>
      </c>
      <c r="F31" s="552">
        <v>1.3201320132013201</v>
      </c>
      <c r="G31" s="552">
        <v>1.7421602787456445</v>
      </c>
      <c r="H31" s="552">
        <v>4.1139240506329111</v>
      </c>
      <c r="I31" s="552">
        <v>3.9548022598870056</v>
      </c>
      <c r="J31" s="552">
        <v>2.3255813953488373</v>
      </c>
      <c r="K31" s="552">
        <v>2.0114942528735633</v>
      </c>
      <c r="L31" s="552">
        <v>3.8216560509554141</v>
      </c>
      <c r="M31" s="552">
        <v>2.4096385542168677</v>
      </c>
      <c r="N31" s="552">
        <v>2.2222222222222223</v>
      </c>
      <c r="O31" s="552">
        <v>2.6737967914438503</v>
      </c>
      <c r="P31" s="552">
        <v>3.9267015706806281</v>
      </c>
      <c r="Q31" s="553">
        <v>4.7120418848167542</v>
      </c>
      <c r="R31" s="552">
        <v>0.5</v>
      </c>
      <c r="S31" s="552">
        <v>1.3636363636363635</v>
      </c>
      <c r="T31" s="552">
        <v>1.5384615384615385</v>
      </c>
      <c r="U31" s="552">
        <v>2.1052631578947367</v>
      </c>
      <c r="V31" s="552">
        <v>5.1886792452830193</v>
      </c>
      <c r="W31" s="552">
        <v>4.7430830039525693</v>
      </c>
      <c r="X31" s="552">
        <v>2.5751072961373391</v>
      </c>
      <c r="Y31" s="552">
        <v>2.816901408450704</v>
      </c>
      <c r="Z31" s="552">
        <v>3.125</v>
      </c>
      <c r="AA31" s="552">
        <v>3.7383177570093458</v>
      </c>
      <c r="AB31" s="552">
        <v>3.6363636363636362</v>
      </c>
      <c r="AC31" s="552">
        <v>3.2520325203252036</v>
      </c>
      <c r="AD31" s="552">
        <v>4.8</v>
      </c>
      <c r="AE31" s="552">
        <v>5.5118110236220472</v>
      </c>
    </row>
    <row r="32" spans="1:31" ht="14.25" customHeight="1">
      <c r="A32" s="124"/>
      <c r="B32" s="528" t="s">
        <v>32</v>
      </c>
      <c r="C32" s="124"/>
      <c r="D32" s="552">
        <v>4</v>
      </c>
      <c r="E32" s="552">
        <v>8.4639498432601883</v>
      </c>
      <c r="F32" s="552">
        <v>12.871287128712872</v>
      </c>
      <c r="G32" s="552">
        <v>17.770034843205575</v>
      </c>
      <c r="H32" s="552">
        <v>13.924050632911392</v>
      </c>
      <c r="I32" s="552">
        <v>16.101694915254239</v>
      </c>
      <c r="J32" s="552">
        <v>16.569767441860463</v>
      </c>
      <c r="K32" s="552">
        <v>16.091954022988507</v>
      </c>
      <c r="L32" s="552">
        <v>15.286624203821656</v>
      </c>
      <c r="M32" s="552">
        <v>13.855421686746988</v>
      </c>
      <c r="N32" s="552">
        <v>15.555555555555555</v>
      </c>
      <c r="O32" s="552">
        <v>11.76470588235294</v>
      </c>
      <c r="P32" s="552">
        <v>14.136125654450263</v>
      </c>
      <c r="Q32" s="553">
        <v>17.277486910994764</v>
      </c>
      <c r="R32" s="552">
        <v>5.5</v>
      </c>
      <c r="S32" s="552">
        <v>10.454545454545455</v>
      </c>
      <c r="T32" s="552">
        <v>15.384615384615385</v>
      </c>
      <c r="U32" s="552">
        <v>17.368421052631579</v>
      </c>
      <c r="V32" s="552">
        <v>19.339622641509433</v>
      </c>
      <c r="W32" s="552">
        <v>18.57707509881423</v>
      </c>
      <c r="X32" s="552">
        <v>18.884120171673821</v>
      </c>
      <c r="Y32" s="552">
        <v>18.309859154929576</v>
      </c>
      <c r="Z32" s="552">
        <v>18.75</v>
      </c>
      <c r="AA32" s="552">
        <v>16.822429906542055</v>
      </c>
      <c r="AB32" s="552">
        <v>23.636363636363637</v>
      </c>
      <c r="AC32" s="552">
        <v>11.788617886178862</v>
      </c>
      <c r="AD32" s="552">
        <v>16</v>
      </c>
      <c r="AE32" s="552">
        <v>19.685039370078741</v>
      </c>
    </row>
    <row r="33" spans="1:31" ht="14.25" customHeight="1">
      <c r="A33" s="124"/>
      <c r="B33" s="484" t="s">
        <v>82</v>
      </c>
      <c r="C33" s="542"/>
      <c r="D33" s="559">
        <v>4.8872180451127818</v>
      </c>
      <c r="E33" s="559">
        <v>8.6642599277978345</v>
      </c>
      <c r="F33" s="559">
        <v>9.4488188976377945</v>
      </c>
      <c r="G33" s="559">
        <v>8.8353413654618471</v>
      </c>
      <c r="H33" s="559">
        <v>8.5714285714285712</v>
      </c>
      <c r="I33" s="559">
        <v>10.377358490566039</v>
      </c>
      <c r="J33" s="559">
        <v>7.2607260726072607</v>
      </c>
      <c r="K33" s="559">
        <v>7.1428571428571432</v>
      </c>
      <c r="L33" s="559">
        <v>5.0955414012738851</v>
      </c>
      <c r="M33" s="559">
        <v>13.253012048192771</v>
      </c>
      <c r="N33" s="559">
        <v>9.4444444444444446</v>
      </c>
      <c r="O33" s="559">
        <v>8.8414634146341466</v>
      </c>
      <c r="P33" s="559">
        <v>9.5522388059701502</v>
      </c>
      <c r="Q33" s="560">
        <v>11.174785100286533</v>
      </c>
      <c r="R33" s="559">
        <v>3.763440860215054</v>
      </c>
      <c r="S33" s="559">
        <v>9.3596059113300498</v>
      </c>
      <c r="T33" s="559">
        <v>6.9364161849710984</v>
      </c>
      <c r="U33" s="559">
        <v>7.4712643678160919</v>
      </c>
      <c r="V33" s="559">
        <v>7.9207920792079207</v>
      </c>
      <c r="W33" s="559">
        <v>10</v>
      </c>
      <c r="X33" s="559">
        <v>6.3348416289592757</v>
      </c>
      <c r="Y33" s="559">
        <v>5</v>
      </c>
      <c r="Z33" s="559">
        <v>4.166666666666667</v>
      </c>
      <c r="AA33" s="559">
        <v>15.88785046728972</v>
      </c>
      <c r="AB33" s="559">
        <v>10</v>
      </c>
      <c r="AC33" s="559">
        <v>6.0344827586206895</v>
      </c>
      <c r="AD33" s="559">
        <v>9.787234042553191</v>
      </c>
      <c r="AE33" s="559">
        <v>8.6419753086419746</v>
      </c>
    </row>
    <row r="34" spans="1:31" ht="14.25" customHeight="1">
      <c r="A34" s="124"/>
      <c r="B34" s="329" t="s">
        <v>83</v>
      </c>
      <c r="C34" s="538"/>
      <c r="D34" s="557">
        <v>0</v>
      </c>
      <c r="E34" s="557">
        <v>0.72202166064981954</v>
      </c>
      <c r="F34" s="557">
        <v>0.78740157480314965</v>
      </c>
      <c r="G34" s="557">
        <v>1.2048192771084338</v>
      </c>
      <c r="H34" s="557">
        <v>0.7142857142857143</v>
      </c>
      <c r="I34" s="557">
        <v>0.31446540880503143</v>
      </c>
      <c r="J34" s="557">
        <v>0.33003300330033003</v>
      </c>
      <c r="K34" s="557">
        <v>0</v>
      </c>
      <c r="L34" s="557">
        <v>0.63694267515923564</v>
      </c>
      <c r="M34" s="557">
        <v>1.8072289156626506</v>
      </c>
      <c r="N34" s="557">
        <v>1.1111111111111112</v>
      </c>
      <c r="O34" s="557">
        <v>0.6097560975609756</v>
      </c>
      <c r="P34" s="557">
        <v>2.3880597014925375</v>
      </c>
      <c r="Q34" s="558">
        <v>1.4326647564469914</v>
      </c>
      <c r="R34" s="557">
        <v>0</v>
      </c>
      <c r="S34" s="557">
        <v>0.98522167487684731</v>
      </c>
      <c r="T34" s="557">
        <v>0</v>
      </c>
      <c r="U34" s="557">
        <v>1.1494252873563218</v>
      </c>
      <c r="V34" s="557">
        <v>0.94339622641509435</v>
      </c>
      <c r="W34" s="557">
        <v>0</v>
      </c>
      <c r="X34" s="557">
        <v>0.45248868778280543</v>
      </c>
      <c r="Y34" s="557">
        <v>0</v>
      </c>
      <c r="Z34" s="557">
        <v>1.0416666666666667</v>
      </c>
      <c r="AA34" s="557">
        <v>2.8037383177570092</v>
      </c>
      <c r="AB34" s="557">
        <v>0.90909090909090906</v>
      </c>
      <c r="AC34" s="557">
        <v>0.86206896551724133</v>
      </c>
      <c r="AD34" s="557">
        <v>3.4042553191489362</v>
      </c>
      <c r="AE34" s="557">
        <v>2.0576131687242798</v>
      </c>
    </row>
    <row r="35" spans="1:31" ht="14.25" customHeight="1">
      <c r="A35" s="124"/>
      <c r="B35" s="121" t="s">
        <v>81</v>
      </c>
      <c r="C35" s="544"/>
      <c r="D35" s="552">
        <v>96.333333333333329</v>
      </c>
      <c r="E35" s="552">
        <v>95.611285266457685</v>
      </c>
      <c r="F35" s="552">
        <v>96.699669966996694</v>
      </c>
      <c r="G35" s="552">
        <v>95.470383275261327</v>
      </c>
      <c r="H35" s="552">
        <v>94.936708860759495</v>
      </c>
      <c r="I35" s="552">
        <v>98.022598870056498</v>
      </c>
      <c r="J35" s="552">
        <v>98.837209302325576</v>
      </c>
      <c r="K35" s="552">
        <v>97.701149425287355</v>
      </c>
      <c r="L35" s="552">
        <v>96.815286624203821</v>
      </c>
      <c r="M35" s="552">
        <v>97.590361445783131</v>
      </c>
      <c r="N35" s="552">
        <v>96.666666666666671</v>
      </c>
      <c r="O35" s="552">
        <v>98.162729658792642</v>
      </c>
      <c r="P35" s="552">
        <v>96.891191709844563</v>
      </c>
      <c r="Q35" s="553">
        <v>99.481865284974091</v>
      </c>
      <c r="R35" s="552">
        <v>98</v>
      </c>
      <c r="S35" s="552">
        <v>95.909090909090907</v>
      </c>
      <c r="T35" s="552">
        <v>97.435897435897431</v>
      </c>
      <c r="U35" s="552">
        <v>98.421052631578945</v>
      </c>
      <c r="V35" s="552">
        <v>96.698113207547166</v>
      </c>
      <c r="W35" s="552">
        <v>100</v>
      </c>
      <c r="X35" s="552">
        <v>98.712446351931334</v>
      </c>
      <c r="Y35" s="552">
        <v>98.591549295774641</v>
      </c>
      <c r="Z35" s="552">
        <v>97.916666666666671</v>
      </c>
      <c r="AA35" s="552">
        <v>99.065420560747668</v>
      </c>
      <c r="AB35" s="552">
        <v>98.181818181818187</v>
      </c>
      <c r="AC35" s="552">
        <v>98.795180722891558</v>
      </c>
      <c r="AD35" s="552">
        <v>96.812749003984067</v>
      </c>
      <c r="AE35" s="552">
        <v>99.609375</v>
      </c>
    </row>
    <row r="36" spans="1:31" ht="14.25" customHeight="1">
      <c r="A36" s="124"/>
      <c r="B36" s="329" t="s">
        <v>84</v>
      </c>
      <c r="C36" s="487"/>
      <c r="D36" s="557">
        <v>3.3333333333333335</v>
      </c>
      <c r="E36" s="557">
        <v>3.4482758620689653</v>
      </c>
      <c r="F36" s="557">
        <v>2.6402640264026402</v>
      </c>
      <c r="G36" s="557">
        <v>3.1358885017421603</v>
      </c>
      <c r="H36" s="557">
        <v>4.1139240506329111</v>
      </c>
      <c r="I36" s="557">
        <v>1.9774011299435028</v>
      </c>
      <c r="J36" s="557">
        <v>1.1627906976744187</v>
      </c>
      <c r="K36" s="557">
        <v>1.7241379310344827</v>
      </c>
      <c r="L36" s="557">
        <v>2.5477707006369426</v>
      </c>
      <c r="M36" s="557">
        <v>1.2048192771084338</v>
      </c>
      <c r="N36" s="557">
        <v>2.2222222222222223</v>
      </c>
      <c r="O36" s="557">
        <v>0.78740157480314954</v>
      </c>
      <c r="P36" s="557">
        <v>1.8134715025906734</v>
      </c>
      <c r="Q36" s="558">
        <v>0.2590673575129534</v>
      </c>
      <c r="R36" s="557">
        <v>2</v>
      </c>
      <c r="S36" s="557">
        <v>2.7272727272727271</v>
      </c>
      <c r="T36" s="557">
        <v>2.0512820512820511</v>
      </c>
      <c r="U36" s="557">
        <v>0.52631578947368418</v>
      </c>
      <c r="V36" s="557">
        <v>2.358490566037736</v>
      </c>
      <c r="W36" s="557">
        <v>0</v>
      </c>
      <c r="X36" s="557">
        <v>1.2875536480686696</v>
      </c>
      <c r="Y36" s="557">
        <v>0.93896713615023475</v>
      </c>
      <c r="Z36" s="557">
        <v>1.0416666666666667</v>
      </c>
      <c r="AA36" s="557">
        <v>0</v>
      </c>
      <c r="AB36" s="557">
        <v>0.90909090909090906</v>
      </c>
      <c r="AC36" s="557">
        <v>0.40160642570281119</v>
      </c>
      <c r="AD36" s="557">
        <v>1.9920318725099602</v>
      </c>
      <c r="AE36" s="557">
        <v>0</v>
      </c>
    </row>
    <row r="37" spans="1:31" s="251" customFormat="1">
      <c r="B37" s="657" t="s">
        <v>95</v>
      </c>
      <c r="C37" s="65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row>
    <row r="38" spans="1:31" s="251" customFormat="1" ht="47.25" customHeight="1">
      <c r="B38" s="65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row>
  </sheetData>
  <mergeCells count="5">
    <mergeCell ref="C4:D4"/>
    <mergeCell ref="B2:AE3"/>
    <mergeCell ref="D5:Q5"/>
    <mergeCell ref="R5:AE5"/>
    <mergeCell ref="B37:AE38"/>
  </mergeCells>
  <hyperlinks>
    <hyperlink ref="B4" location="ÍNDICE!A1" display="Índice"/>
    <hyperlink ref="C4" location="'ÍNDICE ISQ'!A1" display="Índice Ictus Isquémico"/>
  </hyperlinks>
  <pageMargins left="0.15748031496062992" right="0.15748031496062992" top="0.98425196850393704" bottom="0.98425196850393704" header="0" footer="0"/>
  <pageSetup paperSize="9" scale="78" orientation="landscape"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25</vt:i4>
      </vt:variant>
    </vt:vector>
  </HeadingPairs>
  <TitlesOfParts>
    <vt:vector size="53" baseType="lpstr">
      <vt:lpstr>Poblaciones</vt:lpstr>
      <vt:lpstr>ÍNDICE</vt:lpstr>
      <vt:lpstr>ÍNDICE ISQ</vt:lpstr>
      <vt:lpstr>PCV</vt:lpstr>
      <vt:lpstr>AIT</vt:lpstr>
      <vt:lpstr>IHEM</vt:lpstr>
      <vt:lpstr>ISQ</vt:lpstr>
      <vt:lpstr>01</vt:lpstr>
      <vt:lpstr>02</vt:lpstr>
      <vt:lpstr>03</vt:lpstr>
      <vt:lpstr>04</vt:lpstr>
      <vt:lpstr>05</vt:lpstr>
      <vt:lpstr>06</vt:lpstr>
      <vt:lpstr>07</vt:lpstr>
      <vt:lpstr>08</vt:lpstr>
      <vt:lpstr>09</vt:lpstr>
      <vt:lpstr>HVA</vt:lpstr>
      <vt:lpstr>CHC</vt:lpstr>
      <vt:lpstr>HRM</vt:lpstr>
      <vt:lpstr>HCN</vt:lpstr>
      <vt:lpstr>HVC</vt:lpstr>
      <vt:lpstr>HMM</vt:lpstr>
      <vt:lpstr>HRS</vt:lpstr>
      <vt:lpstr>HLA</vt:lpstr>
      <vt:lpstr>HLG</vt:lpstr>
      <vt:lpstr>CON</vt:lpstr>
      <vt:lpstr>HR</vt:lpstr>
      <vt:lpstr>Métodos</vt:lpstr>
      <vt:lpstr>'01'!Área_de_impresión</vt:lpstr>
      <vt:lpstr>'02'!Área_de_impresión</vt:lpstr>
      <vt:lpstr>'03'!Área_de_impresión</vt:lpstr>
      <vt:lpstr>'04'!Área_de_impresión</vt:lpstr>
      <vt:lpstr>'05'!Área_de_impresión</vt:lpstr>
      <vt:lpstr>'07'!Área_de_impresión</vt:lpstr>
      <vt:lpstr>'08'!Área_de_impresión</vt:lpstr>
      <vt:lpstr>'09'!Área_de_impresión</vt:lpstr>
      <vt:lpstr>AIT!Área_de_impresión</vt:lpstr>
      <vt:lpstr>CHC!Área_de_impresión</vt:lpstr>
      <vt:lpstr>CON!Área_de_impresión</vt:lpstr>
      <vt:lpstr>HCN!Área_de_impresión</vt:lpstr>
      <vt:lpstr>HLA!Área_de_impresión</vt:lpstr>
      <vt:lpstr>HLG!Área_de_impresión</vt:lpstr>
      <vt:lpstr>HMM!Área_de_impresión</vt:lpstr>
      <vt:lpstr>HR!Área_de_impresión</vt:lpstr>
      <vt:lpstr>HRM!Área_de_impresión</vt:lpstr>
      <vt:lpstr>HRS!Área_de_impresión</vt:lpstr>
      <vt:lpstr>HVA!Área_de_impresión</vt:lpstr>
      <vt:lpstr>HVC!Área_de_impresión</vt:lpstr>
      <vt:lpstr>IHEM!Área_de_impresión</vt:lpstr>
      <vt:lpstr>ÍNDICE!Área_de_impresión</vt:lpstr>
      <vt:lpstr>'ÍNDICE ISQ'!Área_de_impresión</vt:lpstr>
      <vt:lpstr>ISQ!Área_de_impresión</vt:lpstr>
      <vt:lpstr>PCV!Área_de_impresión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lha79j</dc:creator>
  <cp:lastModifiedBy>XXX</cp:lastModifiedBy>
  <cp:lastPrinted>2022-10-20T13:56:08Z</cp:lastPrinted>
  <dcterms:created xsi:type="dcterms:W3CDTF">2012-07-26T06:39:21Z</dcterms:created>
  <dcterms:modified xsi:type="dcterms:W3CDTF">2022-10-24T09:28:26Z</dcterms:modified>
</cp:coreProperties>
</file>