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aludInf\COBERTURAS\Coberturas ADULTOS-ZOSTER Y NEUMOCOCO Y VPH\ZOSTER\Coberturas zóster\"/>
    </mc:Choice>
  </mc:AlternateContent>
  <bookViews>
    <workbookView xWindow="0" yWindow="0" windowWidth="28800" windowHeight="12135" firstSheet="2" activeTab="5"/>
  </bookViews>
  <sheets>
    <sheet name="Coberturas municipios 65 años" sheetId="1" r:id="rId1"/>
    <sheet name="Coberturas municipios 80 años" sheetId="4" r:id="rId2"/>
    <sheet name="Coberturas ZBS 65 años" sheetId="2" r:id="rId3"/>
    <sheet name="Coberturas ZBS 80 años" sheetId="5" r:id="rId4"/>
    <sheet name="Coberturas área 65 años" sheetId="3" r:id="rId5"/>
    <sheet name="Coberturas área 80 años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6" l="1"/>
  <c r="I11" i="6" s="1"/>
  <c r="I9" i="6"/>
  <c r="I8" i="6"/>
  <c r="I7" i="6"/>
  <c r="I6" i="6"/>
  <c r="I5" i="6"/>
  <c r="I4" i="6"/>
  <c r="I3" i="6"/>
  <c r="K3" i="6" s="1"/>
  <c r="I2" i="6"/>
  <c r="J9" i="6"/>
  <c r="K2" i="6"/>
  <c r="D7" i="6"/>
  <c r="D10" i="6"/>
  <c r="D9" i="6"/>
  <c r="D8" i="6"/>
  <c r="D6" i="6"/>
  <c r="F6" i="6" s="1"/>
  <c r="D5" i="6"/>
  <c r="D4" i="6"/>
  <c r="D3" i="6"/>
  <c r="D2" i="6"/>
  <c r="H11" i="6"/>
  <c r="G11" i="6"/>
  <c r="C11" i="6"/>
  <c r="B11" i="6"/>
  <c r="K10" i="6"/>
  <c r="F9" i="6"/>
  <c r="K8" i="6"/>
  <c r="E8" i="6"/>
  <c r="K7" i="6"/>
  <c r="F7" i="6"/>
  <c r="K6" i="6"/>
  <c r="J5" i="6"/>
  <c r="F5" i="6"/>
  <c r="K4" i="6"/>
  <c r="F4" i="6"/>
  <c r="F3" i="6"/>
  <c r="F2" i="6"/>
  <c r="I87" i="5"/>
  <c r="H87" i="5"/>
  <c r="G87" i="5"/>
  <c r="D87" i="5"/>
  <c r="C87" i="5"/>
  <c r="B87" i="5"/>
  <c r="E87" i="5" s="1"/>
  <c r="K86" i="5"/>
  <c r="J86" i="5"/>
  <c r="F86" i="5"/>
  <c r="E86" i="5"/>
  <c r="K85" i="5"/>
  <c r="J85" i="5"/>
  <c r="F85" i="5"/>
  <c r="E85" i="5"/>
  <c r="K84" i="5"/>
  <c r="J84" i="5"/>
  <c r="F84" i="5"/>
  <c r="E84" i="5"/>
  <c r="K83" i="5"/>
  <c r="J83" i="5"/>
  <c r="F83" i="5"/>
  <c r="E83" i="5"/>
  <c r="K82" i="5"/>
  <c r="J82" i="5"/>
  <c r="F82" i="5"/>
  <c r="E82" i="5"/>
  <c r="K81" i="5"/>
  <c r="J81" i="5"/>
  <c r="F81" i="5"/>
  <c r="E81" i="5"/>
  <c r="K80" i="5"/>
  <c r="J80" i="5"/>
  <c r="F80" i="5"/>
  <c r="E80" i="5"/>
  <c r="K79" i="5"/>
  <c r="J79" i="5"/>
  <c r="F79" i="5"/>
  <c r="E79" i="5"/>
  <c r="K78" i="5"/>
  <c r="J78" i="5"/>
  <c r="F78" i="5"/>
  <c r="E78" i="5"/>
  <c r="K77" i="5"/>
  <c r="J77" i="5"/>
  <c r="F77" i="5"/>
  <c r="E77" i="5"/>
  <c r="K76" i="5"/>
  <c r="J76" i="5"/>
  <c r="F76" i="5"/>
  <c r="E76" i="5"/>
  <c r="K75" i="5"/>
  <c r="J75" i="5"/>
  <c r="F75" i="5"/>
  <c r="E75" i="5"/>
  <c r="K74" i="5"/>
  <c r="J74" i="5"/>
  <c r="F74" i="5"/>
  <c r="E74" i="5"/>
  <c r="K73" i="5"/>
  <c r="J73" i="5"/>
  <c r="F73" i="5"/>
  <c r="E73" i="5"/>
  <c r="K72" i="5"/>
  <c r="J72" i="5"/>
  <c r="F72" i="5"/>
  <c r="E72" i="5"/>
  <c r="K71" i="5"/>
  <c r="J71" i="5"/>
  <c r="F71" i="5"/>
  <c r="E71" i="5"/>
  <c r="K70" i="5"/>
  <c r="J70" i="5"/>
  <c r="F70" i="5"/>
  <c r="E70" i="5"/>
  <c r="K69" i="5"/>
  <c r="J69" i="5"/>
  <c r="F69" i="5"/>
  <c r="E69" i="5"/>
  <c r="K68" i="5"/>
  <c r="J68" i="5"/>
  <c r="F68" i="5"/>
  <c r="E68" i="5"/>
  <c r="K67" i="5"/>
  <c r="J67" i="5"/>
  <c r="F67" i="5"/>
  <c r="E67" i="5"/>
  <c r="K66" i="5"/>
  <c r="J66" i="5"/>
  <c r="F66" i="5"/>
  <c r="E66" i="5"/>
  <c r="K65" i="5"/>
  <c r="J65" i="5"/>
  <c r="F65" i="5"/>
  <c r="E65" i="5"/>
  <c r="K64" i="5"/>
  <c r="J64" i="5"/>
  <c r="F64" i="5"/>
  <c r="E64" i="5"/>
  <c r="K63" i="5"/>
  <c r="J63" i="5"/>
  <c r="F63" i="5"/>
  <c r="E63" i="5"/>
  <c r="K62" i="5"/>
  <c r="J62" i="5"/>
  <c r="F62" i="5"/>
  <c r="E62" i="5"/>
  <c r="K61" i="5"/>
  <c r="J61" i="5"/>
  <c r="F61" i="5"/>
  <c r="E61" i="5"/>
  <c r="K60" i="5"/>
  <c r="J60" i="5"/>
  <c r="F60" i="5"/>
  <c r="E60" i="5"/>
  <c r="K59" i="5"/>
  <c r="J59" i="5"/>
  <c r="F59" i="5"/>
  <c r="E59" i="5"/>
  <c r="K58" i="5"/>
  <c r="J58" i="5"/>
  <c r="F58" i="5"/>
  <c r="E58" i="5"/>
  <c r="K57" i="5"/>
  <c r="J57" i="5"/>
  <c r="F57" i="5"/>
  <c r="E57" i="5"/>
  <c r="K56" i="5"/>
  <c r="J56" i="5"/>
  <c r="F56" i="5"/>
  <c r="E56" i="5"/>
  <c r="K55" i="5"/>
  <c r="J55" i="5"/>
  <c r="F55" i="5"/>
  <c r="E55" i="5"/>
  <c r="K54" i="5"/>
  <c r="J54" i="5"/>
  <c r="F54" i="5"/>
  <c r="E54" i="5"/>
  <c r="K53" i="5"/>
  <c r="J53" i="5"/>
  <c r="F53" i="5"/>
  <c r="E53" i="5"/>
  <c r="K52" i="5"/>
  <c r="J52" i="5"/>
  <c r="F52" i="5"/>
  <c r="E52" i="5"/>
  <c r="K51" i="5"/>
  <c r="J51" i="5"/>
  <c r="F51" i="5"/>
  <c r="E51" i="5"/>
  <c r="K50" i="5"/>
  <c r="J50" i="5"/>
  <c r="F50" i="5"/>
  <c r="E50" i="5"/>
  <c r="K49" i="5"/>
  <c r="J49" i="5"/>
  <c r="F49" i="5"/>
  <c r="E49" i="5"/>
  <c r="K48" i="5"/>
  <c r="J48" i="5"/>
  <c r="F48" i="5"/>
  <c r="E48" i="5"/>
  <c r="K47" i="5"/>
  <c r="J47" i="5"/>
  <c r="F47" i="5"/>
  <c r="E47" i="5"/>
  <c r="K46" i="5"/>
  <c r="J46" i="5"/>
  <c r="F46" i="5"/>
  <c r="E46" i="5"/>
  <c r="K45" i="5"/>
  <c r="J45" i="5"/>
  <c r="F45" i="5"/>
  <c r="E45" i="5"/>
  <c r="K44" i="5"/>
  <c r="J44" i="5"/>
  <c r="F44" i="5"/>
  <c r="E44" i="5"/>
  <c r="K43" i="5"/>
  <c r="J43" i="5"/>
  <c r="F43" i="5"/>
  <c r="E43" i="5"/>
  <c r="K42" i="5"/>
  <c r="J42" i="5"/>
  <c r="F42" i="5"/>
  <c r="E42" i="5"/>
  <c r="K41" i="5"/>
  <c r="J41" i="5"/>
  <c r="F41" i="5"/>
  <c r="E41" i="5"/>
  <c r="K40" i="5"/>
  <c r="J40" i="5"/>
  <c r="F40" i="5"/>
  <c r="E40" i="5"/>
  <c r="K39" i="5"/>
  <c r="J39" i="5"/>
  <c r="F39" i="5"/>
  <c r="E39" i="5"/>
  <c r="K38" i="5"/>
  <c r="J38" i="5"/>
  <c r="F38" i="5"/>
  <c r="E38" i="5"/>
  <c r="K37" i="5"/>
  <c r="J37" i="5"/>
  <c r="F37" i="5"/>
  <c r="E37" i="5"/>
  <c r="K36" i="5"/>
  <c r="J36" i="5"/>
  <c r="F36" i="5"/>
  <c r="E36" i="5"/>
  <c r="K35" i="5"/>
  <c r="J35" i="5"/>
  <c r="F35" i="5"/>
  <c r="E35" i="5"/>
  <c r="K34" i="5"/>
  <c r="J34" i="5"/>
  <c r="F34" i="5"/>
  <c r="E34" i="5"/>
  <c r="K33" i="5"/>
  <c r="J33" i="5"/>
  <c r="F33" i="5"/>
  <c r="E33" i="5"/>
  <c r="K32" i="5"/>
  <c r="J32" i="5"/>
  <c r="F32" i="5"/>
  <c r="E32" i="5"/>
  <c r="K31" i="5"/>
  <c r="J31" i="5"/>
  <c r="F31" i="5"/>
  <c r="E31" i="5"/>
  <c r="K30" i="5"/>
  <c r="J30" i="5"/>
  <c r="F30" i="5"/>
  <c r="E30" i="5"/>
  <c r="K29" i="5"/>
  <c r="J29" i="5"/>
  <c r="F29" i="5"/>
  <c r="E29" i="5"/>
  <c r="K28" i="5"/>
  <c r="J28" i="5"/>
  <c r="F28" i="5"/>
  <c r="E28" i="5"/>
  <c r="K27" i="5"/>
  <c r="J27" i="5"/>
  <c r="F27" i="5"/>
  <c r="E27" i="5"/>
  <c r="K26" i="5"/>
  <c r="J26" i="5"/>
  <c r="F26" i="5"/>
  <c r="E26" i="5"/>
  <c r="K25" i="5"/>
  <c r="J25" i="5"/>
  <c r="F25" i="5"/>
  <c r="E25" i="5"/>
  <c r="K24" i="5"/>
  <c r="J24" i="5"/>
  <c r="F24" i="5"/>
  <c r="E24" i="5"/>
  <c r="K23" i="5"/>
  <c r="J23" i="5"/>
  <c r="F23" i="5"/>
  <c r="E23" i="5"/>
  <c r="K22" i="5"/>
  <c r="J22" i="5"/>
  <c r="F22" i="5"/>
  <c r="E22" i="5"/>
  <c r="K21" i="5"/>
  <c r="J21" i="5"/>
  <c r="F21" i="5"/>
  <c r="E21" i="5"/>
  <c r="K20" i="5"/>
  <c r="J20" i="5"/>
  <c r="F20" i="5"/>
  <c r="E20" i="5"/>
  <c r="K19" i="5"/>
  <c r="J19" i="5"/>
  <c r="F19" i="5"/>
  <c r="E19" i="5"/>
  <c r="K18" i="5"/>
  <c r="J18" i="5"/>
  <c r="F18" i="5"/>
  <c r="E18" i="5"/>
  <c r="K17" i="5"/>
  <c r="J17" i="5"/>
  <c r="F17" i="5"/>
  <c r="E17" i="5"/>
  <c r="K16" i="5"/>
  <c r="J16" i="5"/>
  <c r="F16" i="5"/>
  <c r="E16" i="5"/>
  <c r="K15" i="5"/>
  <c r="J15" i="5"/>
  <c r="F15" i="5"/>
  <c r="E15" i="5"/>
  <c r="K14" i="5"/>
  <c r="J14" i="5"/>
  <c r="F14" i="5"/>
  <c r="E14" i="5"/>
  <c r="K13" i="5"/>
  <c r="J13" i="5"/>
  <c r="F13" i="5"/>
  <c r="E13" i="5"/>
  <c r="K12" i="5"/>
  <c r="J12" i="5"/>
  <c r="F12" i="5"/>
  <c r="E12" i="5"/>
  <c r="K11" i="5"/>
  <c r="J11" i="5"/>
  <c r="F11" i="5"/>
  <c r="E11" i="5"/>
  <c r="K10" i="5"/>
  <c r="J10" i="5"/>
  <c r="F10" i="5"/>
  <c r="E10" i="5"/>
  <c r="K9" i="5"/>
  <c r="J9" i="5"/>
  <c r="F9" i="5"/>
  <c r="E9" i="5"/>
  <c r="K8" i="5"/>
  <c r="J8" i="5"/>
  <c r="F8" i="5"/>
  <c r="E8" i="5"/>
  <c r="K7" i="5"/>
  <c r="J7" i="5"/>
  <c r="F7" i="5"/>
  <c r="E7" i="5"/>
  <c r="K6" i="5"/>
  <c r="J6" i="5"/>
  <c r="F6" i="5"/>
  <c r="E6" i="5"/>
  <c r="K5" i="5"/>
  <c r="J5" i="5"/>
  <c r="F5" i="5"/>
  <c r="E5" i="5"/>
  <c r="K4" i="5"/>
  <c r="J4" i="5"/>
  <c r="F4" i="5"/>
  <c r="E4" i="5"/>
  <c r="K3" i="5"/>
  <c r="J3" i="5"/>
  <c r="F3" i="5"/>
  <c r="E3" i="5"/>
  <c r="K2" i="5"/>
  <c r="J2" i="5"/>
  <c r="F2" i="5"/>
  <c r="E2" i="5"/>
  <c r="I47" i="4"/>
  <c r="H47" i="4"/>
  <c r="G47" i="4"/>
  <c r="J47" i="4" s="1"/>
  <c r="D47" i="4"/>
  <c r="C47" i="4"/>
  <c r="B47" i="4"/>
  <c r="E47" i="4" s="1"/>
  <c r="K46" i="4"/>
  <c r="J46" i="4"/>
  <c r="F46" i="4"/>
  <c r="E46" i="4"/>
  <c r="K45" i="4"/>
  <c r="J45" i="4"/>
  <c r="F45" i="4"/>
  <c r="E45" i="4"/>
  <c r="K44" i="4"/>
  <c r="J44" i="4"/>
  <c r="F44" i="4"/>
  <c r="E44" i="4"/>
  <c r="K43" i="4"/>
  <c r="J43" i="4"/>
  <c r="F43" i="4"/>
  <c r="E43" i="4"/>
  <c r="K42" i="4"/>
  <c r="J42" i="4"/>
  <c r="F42" i="4"/>
  <c r="E42" i="4"/>
  <c r="K41" i="4"/>
  <c r="J41" i="4"/>
  <c r="F41" i="4"/>
  <c r="E41" i="4"/>
  <c r="K40" i="4"/>
  <c r="J40" i="4"/>
  <c r="F40" i="4"/>
  <c r="E40" i="4"/>
  <c r="K39" i="4"/>
  <c r="J39" i="4"/>
  <c r="F39" i="4"/>
  <c r="E39" i="4"/>
  <c r="K38" i="4"/>
  <c r="J38" i="4"/>
  <c r="F38" i="4"/>
  <c r="E38" i="4"/>
  <c r="K37" i="4"/>
  <c r="J37" i="4"/>
  <c r="F37" i="4"/>
  <c r="E37" i="4"/>
  <c r="K36" i="4"/>
  <c r="J36" i="4"/>
  <c r="F36" i="4"/>
  <c r="E36" i="4"/>
  <c r="K35" i="4"/>
  <c r="J35" i="4"/>
  <c r="F35" i="4"/>
  <c r="E35" i="4"/>
  <c r="K34" i="4"/>
  <c r="J34" i="4"/>
  <c r="F34" i="4"/>
  <c r="E34" i="4"/>
  <c r="K33" i="4"/>
  <c r="J33" i="4"/>
  <c r="F33" i="4"/>
  <c r="E33" i="4"/>
  <c r="K32" i="4"/>
  <c r="J32" i="4"/>
  <c r="F32" i="4"/>
  <c r="E32" i="4"/>
  <c r="K31" i="4"/>
  <c r="J31" i="4"/>
  <c r="F31" i="4"/>
  <c r="E31" i="4"/>
  <c r="K30" i="4"/>
  <c r="J30" i="4"/>
  <c r="F30" i="4"/>
  <c r="E30" i="4"/>
  <c r="K29" i="4"/>
  <c r="J29" i="4"/>
  <c r="F29" i="4"/>
  <c r="E29" i="4"/>
  <c r="K28" i="4"/>
  <c r="J28" i="4"/>
  <c r="F28" i="4"/>
  <c r="E28" i="4"/>
  <c r="K27" i="4"/>
  <c r="J27" i="4"/>
  <c r="F27" i="4"/>
  <c r="E27" i="4"/>
  <c r="K26" i="4"/>
  <c r="J26" i="4"/>
  <c r="F26" i="4"/>
  <c r="E26" i="4"/>
  <c r="K25" i="4"/>
  <c r="J25" i="4"/>
  <c r="F25" i="4"/>
  <c r="E25" i="4"/>
  <c r="K24" i="4"/>
  <c r="J24" i="4"/>
  <c r="F24" i="4"/>
  <c r="E24" i="4"/>
  <c r="K23" i="4"/>
  <c r="J23" i="4"/>
  <c r="F23" i="4"/>
  <c r="E23" i="4"/>
  <c r="K22" i="4"/>
  <c r="J22" i="4"/>
  <c r="F22" i="4"/>
  <c r="E22" i="4"/>
  <c r="K21" i="4"/>
  <c r="J21" i="4"/>
  <c r="F21" i="4"/>
  <c r="E21" i="4"/>
  <c r="K20" i="4"/>
  <c r="J20" i="4"/>
  <c r="F20" i="4"/>
  <c r="E20" i="4"/>
  <c r="K19" i="4"/>
  <c r="J19" i="4"/>
  <c r="F19" i="4"/>
  <c r="E19" i="4"/>
  <c r="K18" i="4"/>
  <c r="J18" i="4"/>
  <c r="F18" i="4"/>
  <c r="E18" i="4"/>
  <c r="K17" i="4"/>
  <c r="J17" i="4"/>
  <c r="F17" i="4"/>
  <c r="E17" i="4"/>
  <c r="K16" i="4"/>
  <c r="J16" i="4"/>
  <c r="F16" i="4"/>
  <c r="E16" i="4"/>
  <c r="K15" i="4"/>
  <c r="J15" i="4"/>
  <c r="F15" i="4"/>
  <c r="E15" i="4"/>
  <c r="K14" i="4"/>
  <c r="J14" i="4"/>
  <c r="F14" i="4"/>
  <c r="E14" i="4"/>
  <c r="K13" i="4"/>
  <c r="J13" i="4"/>
  <c r="F13" i="4"/>
  <c r="E13" i="4"/>
  <c r="K12" i="4"/>
  <c r="J12" i="4"/>
  <c r="F12" i="4"/>
  <c r="E12" i="4"/>
  <c r="K11" i="4"/>
  <c r="J11" i="4"/>
  <c r="F11" i="4"/>
  <c r="E11" i="4"/>
  <c r="K10" i="4"/>
  <c r="J10" i="4"/>
  <c r="F10" i="4"/>
  <c r="E10" i="4"/>
  <c r="K9" i="4"/>
  <c r="J9" i="4"/>
  <c r="F9" i="4"/>
  <c r="E9" i="4"/>
  <c r="K8" i="4"/>
  <c r="J8" i="4"/>
  <c r="F8" i="4"/>
  <c r="E8" i="4"/>
  <c r="K7" i="4"/>
  <c r="J7" i="4"/>
  <c r="F7" i="4"/>
  <c r="E7" i="4"/>
  <c r="K6" i="4"/>
  <c r="J6" i="4"/>
  <c r="F6" i="4"/>
  <c r="E6" i="4"/>
  <c r="K5" i="4"/>
  <c r="J5" i="4"/>
  <c r="F5" i="4"/>
  <c r="E5" i="4"/>
  <c r="K4" i="4"/>
  <c r="J4" i="4"/>
  <c r="F4" i="4"/>
  <c r="E4" i="4"/>
  <c r="K3" i="4"/>
  <c r="J3" i="4"/>
  <c r="F3" i="4"/>
  <c r="E3" i="4"/>
  <c r="K2" i="4"/>
  <c r="J2" i="4"/>
  <c r="F2" i="4"/>
  <c r="E2" i="4"/>
  <c r="L11" i="3"/>
  <c r="M87" i="2"/>
  <c r="O3" i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P2" i="1"/>
  <c r="O2" i="1"/>
  <c r="M47" i="1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2" i="2"/>
  <c r="J3" i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2" i="1"/>
  <c r="K2" i="1"/>
  <c r="G11" i="3"/>
  <c r="J37" i="2"/>
  <c r="K37" i="2"/>
  <c r="J38" i="2"/>
  <c r="K38" i="2"/>
  <c r="J39" i="2"/>
  <c r="K39" i="2"/>
  <c r="J40" i="2"/>
  <c r="K40" i="2"/>
  <c r="J41" i="2"/>
  <c r="K41" i="2"/>
  <c r="J42" i="2"/>
  <c r="K42" i="2"/>
  <c r="J43" i="2"/>
  <c r="K43" i="2"/>
  <c r="J44" i="2"/>
  <c r="K44" i="2"/>
  <c r="J45" i="2"/>
  <c r="K45" i="2"/>
  <c r="J46" i="2"/>
  <c r="K46" i="2"/>
  <c r="J47" i="2"/>
  <c r="K47" i="2"/>
  <c r="J48" i="2"/>
  <c r="K48" i="2"/>
  <c r="J49" i="2"/>
  <c r="K49" i="2"/>
  <c r="J50" i="2"/>
  <c r="K50" i="2"/>
  <c r="J51" i="2"/>
  <c r="K51" i="2"/>
  <c r="J52" i="2"/>
  <c r="K52" i="2"/>
  <c r="J53" i="2"/>
  <c r="K53" i="2"/>
  <c r="J54" i="2"/>
  <c r="K54" i="2"/>
  <c r="J55" i="2"/>
  <c r="K55" i="2"/>
  <c r="J56" i="2"/>
  <c r="K56" i="2"/>
  <c r="J57" i="2"/>
  <c r="K57" i="2"/>
  <c r="J58" i="2"/>
  <c r="K58" i="2"/>
  <c r="J59" i="2"/>
  <c r="K59" i="2"/>
  <c r="J60" i="2"/>
  <c r="K60" i="2"/>
  <c r="J61" i="2"/>
  <c r="K61" i="2"/>
  <c r="J62" i="2"/>
  <c r="K62" i="2"/>
  <c r="J63" i="2"/>
  <c r="K63" i="2"/>
  <c r="J64" i="2"/>
  <c r="K64" i="2"/>
  <c r="J65" i="2"/>
  <c r="K65" i="2"/>
  <c r="J66" i="2"/>
  <c r="K66" i="2"/>
  <c r="J67" i="2"/>
  <c r="K67" i="2"/>
  <c r="J68" i="2"/>
  <c r="K68" i="2"/>
  <c r="J69" i="2"/>
  <c r="K69" i="2"/>
  <c r="J70" i="2"/>
  <c r="K70" i="2"/>
  <c r="J71" i="2"/>
  <c r="K71" i="2"/>
  <c r="J72" i="2"/>
  <c r="K72" i="2"/>
  <c r="J73" i="2"/>
  <c r="K73" i="2"/>
  <c r="J74" i="2"/>
  <c r="K74" i="2"/>
  <c r="J75" i="2"/>
  <c r="K75" i="2"/>
  <c r="J76" i="2"/>
  <c r="K76" i="2"/>
  <c r="J77" i="2"/>
  <c r="K77" i="2"/>
  <c r="J78" i="2"/>
  <c r="K78" i="2"/>
  <c r="J79" i="2"/>
  <c r="K79" i="2"/>
  <c r="J80" i="2"/>
  <c r="K80" i="2"/>
  <c r="J81" i="2"/>
  <c r="K81" i="2"/>
  <c r="J82" i="2"/>
  <c r="K82" i="2"/>
  <c r="J83" i="2"/>
  <c r="K83" i="2"/>
  <c r="J84" i="2"/>
  <c r="K84" i="2"/>
  <c r="J85" i="2"/>
  <c r="K85" i="2"/>
  <c r="J86" i="2"/>
  <c r="K86" i="2"/>
  <c r="J3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J14" i="2"/>
  <c r="K14" i="2"/>
  <c r="J15" i="2"/>
  <c r="K15" i="2"/>
  <c r="J16" i="2"/>
  <c r="K16" i="2"/>
  <c r="J17" i="2"/>
  <c r="K17" i="2"/>
  <c r="J18" i="2"/>
  <c r="K18" i="2"/>
  <c r="J19" i="2"/>
  <c r="K19" i="2"/>
  <c r="J20" i="2"/>
  <c r="K20" i="2"/>
  <c r="J21" i="2"/>
  <c r="K21" i="2"/>
  <c r="J22" i="2"/>
  <c r="K22" i="2"/>
  <c r="J23" i="2"/>
  <c r="K23" i="2"/>
  <c r="J24" i="2"/>
  <c r="K24" i="2"/>
  <c r="J25" i="2"/>
  <c r="K25" i="2"/>
  <c r="J26" i="2"/>
  <c r="K26" i="2"/>
  <c r="J27" i="2"/>
  <c r="K27" i="2"/>
  <c r="J28" i="2"/>
  <c r="K28" i="2"/>
  <c r="J29" i="2"/>
  <c r="K29" i="2"/>
  <c r="J30" i="2"/>
  <c r="K30" i="2"/>
  <c r="J31" i="2"/>
  <c r="K31" i="2"/>
  <c r="J32" i="2"/>
  <c r="K32" i="2"/>
  <c r="J33" i="2"/>
  <c r="K33" i="2"/>
  <c r="J34" i="2"/>
  <c r="K34" i="2"/>
  <c r="J35" i="2"/>
  <c r="K35" i="2"/>
  <c r="J36" i="2"/>
  <c r="K36" i="2"/>
  <c r="K2" i="2"/>
  <c r="J2" i="2"/>
  <c r="H87" i="2"/>
  <c r="G47" i="1"/>
  <c r="I47" i="1"/>
  <c r="J47" i="1" s="1"/>
  <c r="F8" i="6" l="1"/>
  <c r="K9" i="6"/>
  <c r="D11" i="6"/>
  <c r="F11" i="6" s="1"/>
  <c r="K5" i="6"/>
  <c r="F47" i="4"/>
  <c r="F87" i="5"/>
  <c r="J87" i="5"/>
  <c r="K87" i="5"/>
  <c r="E2" i="6"/>
  <c r="J3" i="6"/>
  <c r="E6" i="6"/>
  <c r="J7" i="6"/>
  <c r="E10" i="6"/>
  <c r="F10" i="6"/>
  <c r="J2" i="6"/>
  <c r="E5" i="6"/>
  <c r="J6" i="6"/>
  <c r="E9" i="6"/>
  <c r="J10" i="6"/>
  <c r="J11" i="6"/>
  <c r="E4" i="6"/>
  <c r="E3" i="6"/>
  <c r="J4" i="6"/>
  <c r="E7" i="6"/>
  <c r="J8" i="6"/>
  <c r="K47" i="4"/>
  <c r="C11" i="3"/>
  <c r="C87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2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2" i="1"/>
  <c r="C47" i="1"/>
  <c r="B47" i="1"/>
  <c r="E11" i="6" l="1"/>
  <c r="K11" i="6"/>
  <c r="N8" i="3"/>
  <c r="I8" i="3"/>
  <c r="N7" i="3"/>
  <c r="I7" i="3"/>
  <c r="D7" i="3"/>
  <c r="F7" i="3" s="1"/>
  <c r="N2" i="3"/>
  <c r="I2" i="3"/>
  <c r="D2" i="3"/>
  <c r="F2" i="3" s="1"/>
  <c r="D8" i="3"/>
  <c r="F8" i="3" s="1"/>
  <c r="N3" i="3"/>
  <c r="I3" i="3"/>
  <c r="D3" i="3"/>
  <c r="F3" i="3" s="1"/>
  <c r="N4" i="3"/>
  <c r="I4" i="3"/>
  <c r="D4" i="3"/>
  <c r="F4" i="3" s="1"/>
  <c r="N9" i="3"/>
  <c r="I9" i="3"/>
  <c r="D9" i="3"/>
  <c r="F9" i="3" s="1"/>
  <c r="N5" i="3"/>
  <c r="I5" i="3"/>
  <c r="D5" i="3"/>
  <c r="F5" i="3" s="1"/>
  <c r="N10" i="3"/>
  <c r="I10" i="3"/>
  <c r="D10" i="3"/>
  <c r="F10" i="3" s="1"/>
  <c r="N6" i="3"/>
  <c r="I6" i="3"/>
  <c r="D6" i="3"/>
  <c r="F6" i="3" s="1"/>
  <c r="P9" i="3" l="1"/>
  <c r="O9" i="3"/>
  <c r="P6" i="3"/>
  <c r="O6" i="3"/>
  <c r="O5" i="3"/>
  <c r="P5" i="3"/>
  <c r="P10" i="3"/>
  <c r="O10" i="3"/>
  <c r="P3" i="3"/>
  <c r="O3" i="3"/>
  <c r="O2" i="3"/>
  <c r="P2" i="3"/>
  <c r="O7" i="3"/>
  <c r="P7" i="3"/>
  <c r="P4" i="3"/>
  <c r="O4" i="3"/>
  <c r="O8" i="3"/>
  <c r="P8" i="3"/>
  <c r="K2" i="3"/>
  <c r="J2" i="3"/>
  <c r="J10" i="3"/>
  <c r="K10" i="3"/>
  <c r="K3" i="3"/>
  <c r="J3" i="3"/>
  <c r="K5" i="3"/>
  <c r="J5" i="3"/>
  <c r="K9" i="3"/>
  <c r="J9" i="3"/>
  <c r="K7" i="3"/>
  <c r="J7" i="3"/>
  <c r="J6" i="3"/>
  <c r="K6" i="3"/>
  <c r="K4" i="3"/>
  <c r="J4" i="3"/>
  <c r="K8" i="3"/>
  <c r="J8" i="3"/>
  <c r="E8" i="3"/>
  <c r="E6" i="3"/>
  <c r="E4" i="3"/>
  <c r="E2" i="3"/>
  <c r="E10" i="3"/>
  <c r="B11" i="3"/>
  <c r="N11" i="3"/>
  <c r="M11" i="3"/>
  <c r="I11" i="3"/>
  <c r="J11" i="3" s="1"/>
  <c r="H11" i="3"/>
  <c r="D11" i="3"/>
  <c r="F11" i="3" s="1"/>
  <c r="E3" i="3"/>
  <c r="E5" i="3"/>
  <c r="E7" i="3"/>
  <c r="E9" i="3"/>
  <c r="E86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P11" i="3" l="1"/>
  <c r="O11" i="3"/>
  <c r="K11" i="3"/>
  <c r="E11" i="3"/>
  <c r="D87" i="2" l="1"/>
  <c r="F87" i="2" s="1"/>
  <c r="G87" i="2"/>
  <c r="I87" i="2"/>
  <c r="L87" i="2"/>
  <c r="N87" i="2"/>
  <c r="B87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2" i="1"/>
  <c r="D47" i="1"/>
  <c r="F47" i="1" s="1"/>
  <c r="H47" i="1"/>
  <c r="K47" i="1" s="1"/>
  <c r="L47" i="1"/>
  <c r="N47" i="1"/>
  <c r="K87" i="2" l="1"/>
  <c r="J87" i="2"/>
  <c r="O87" i="2"/>
  <c r="E87" i="2"/>
  <c r="E47" i="1"/>
</calcChain>
</file>

<file path=xl/sharedStrings.xml><?xml version="1.0" encoding="utf-8"?>
<sst xmlns="http://schemas.openxmlformats.org/spreadsheetml/2006/main" count="365" uniqueCount="151">
  <si>
    <t>Abanilla</t>
  </si>
  <si>
    <t>Abarán</t>
  </si>
  <si>
    <t>Águilas</t>
  </si>
  <si>
    <t>Albudeite</t>
  </si>
  <si>
    <t>Alcantarilla</t>
  </si>
  <si>
    <t>Alcázares, Los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</si>
  <si>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</si>
  <si>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</si>
  <si>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</si>
  <si>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</si>
  <si>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</si>
  <si>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</si>
  <si>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</si>
  <si>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</si>
  <si>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</si>
  <si>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</si>
  <si>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</si>
  <si>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</si>
  <si>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</si>
  <si>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</si>
  <si>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</si>
  <si>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</si>
  <si>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</si>
  <si>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</si>
  <si>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</si>
  <si>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Municipio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</si>
  <si>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</si>
  <si>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</si>
  <si>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</si>
  <si>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</si>
  <si>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</si>
  <si>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</si>
  <si>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</si>
  <si>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</si>
  <si>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</si>
  <si>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</si>
  <si>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</si>
  <si>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</si>
  <si>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</si>
  <si>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</si>
  <si>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Cotillas, Las</t>
  </si>
  <si>
    <t>Totana</t>
  </si>
  <si>
    <t>Ulea</t>
  </si>
  <si>
    <t>Unión, La</t>
  </si>
  <si>
    <t>Villanueva del Río Segura</t>
  </si>
  <si>
    <t>Yecla</t>
  </si>
  <si>
    <t>Zona básica de salud</t>
  </si>
  <si>
    <t>Águilas/Norte</t>
  </si>
  <si>
    <t>Águilas/Sur</t>
  </si>
  <si>
    <t>Alcantarilla/Sangonera La Seca</t>
  </si>
  <si>
    <t>Alhama</t>
  </si>
  <si>
    <t>Caravaca</t>
  </si>
  <si>
    <t>Caravaca/Barranda</t>
  </si>
  <si>
    <t>Cartagena/Casco Antiguo</t>
  </si>
  <si>
    <t>Cartagena/Este</t>
  </si>
  <si>
    <t>Cartagena/Isaac Peral</t>
  </si>
  <si>
    <t>Cartagena/Los Barreros</t>
  </si>
  <si>
    <t>Cartagena/Los Dolores</t>
  </si>
  <si>
    <t>Cartagena/Mar Menor</t>
  </si>
  <si>
    <t>Cartagena/Oeste</t>
  </si>
  <si>
    <t>Cartagena/Pozo Estrecho</t>
  </si>
  <si>
    <t>Cartagena/San Antón</t>
  </si>
  <si>
    <t>Cartagena/Santa Lucía</t>
  </si>
  <si>
    <t>Cieza/Este</t>
  </si>
  <si>
    <t>Cieza/Oeste</t>
  </si>
  <si>
    <t>Fuente Álamo</t>
  </si>
  <si>
    <t>La Manga</t>
  </si>
  <si>
    <t>La Unión</t>
  </si>
  <si>
    <t>Las Torres de Cotillas</t>
  </si>
  <si>
    <t>Lorca/Centro</t>
  </si>
  <si>
    <t>Lorca/La Paca</t>
  </si>
  <si>
    <t>Lorca/San Diego</t>
  </si>
  <si>
    <t>Lorca/San José</t>
  </si>
  <si>
    <t>Lorca/Sutullena</t>
  </si>
  <si>
    <t>Los Alcázares</t>
  </si>
  <si>
    <t>Molina Norte</t>
  </si>
  <si>
    <t>Molina Sur</t>
  </si>
  <si>
    <t>Murcia/Algezares</t>
  </si>
  <si>
    <t>Murcia/Aljucer</t>
  </si>
  <si>
    <t>Murcia/Alquerías</t>
  </si>
  <si>
    <t>Murcia/Barrio del Carmen</t>
  </si>
  <si>
    <t>Murcia/Beniaján</t>
  </si>
  <si>
    <t>Murcia/Cabezo de Torres</t>
  </si>
  <si>
    <t>Murcia/Campo de Cartagena</t>
  </si>
  <si>
    <t>Murcia/Centro</t>
  </si>
  <si>
    <t>Murcia/El Palmar</t>
  </si>
  <si>
    <t>Murcia/El Ranero</t>
  </si>
  <si>
    <t>Murcia/Espinardo</t>
  </si>
  <si>
    <t>Murcia/Floridablanca</t>
  </si>
  <si>
    <t>Murcia/Infante</t>
  </si>
  <si>
    <t>Murcia/La Alberca</t>
  </si>
  <si>
    <t>Murcia/La Ñora</t>
  </si>
  <si>
    <t>Murcia/Llano de Brujas</t>
  </si>
  <si>
    <t>Murcia/Monteagudo</t>
  </si>
  <si>
    <t>Murcia/Nonduermas</t>
  </si>
  <si>
    <t>Murcia/Puente Tocinos</t>
  </si>
  <si>
    <t>Murcia/San Andrés</t>
  </si>
  <si>
    <t>Murcia/Sangonera La Verde</t>
  </si>
  <si>
    <t>Murcia/Santa María de Gracia</t>
  </si>
  <si>
    <t>Murcia/Vista Alegre</t>
  </si>
  <si>
    <t>Murcia/Vistabella</t>
  </si>
  <si>
    <t>Puerto de Mazarrón</t>
  </si>
  <si>
    <t>Torre Pacheco/Este</t>
  </si>
  <si>
    <t>Torre Pacheco/Oeste</t>
  </si>
  <si>
    <t>Totana/Norte</t>
  </si>
  <si>
    <t>Totana/Sur</t>
  </si>
  <si>
    <t>Yecla/Este</t>
  </si>
  <si>
    <t>Yecla/Oeste</t>
  </si>
  <si>
    <t>Área 1</t>
  </si>
  <si>
    <t>Área 2</t>
  </si>
  <si>
    <t>Área 3</t>
  </si>
  <si>
    <t>Área 4</t>
  </si>
  <si>
    <t>Área 5</t>
  </si>
  <si>
    <t>Área 6</t>
  </si>
  <si>
    <t>Área 7</t>
  </si>
  <si>
    <t>Área 9</t>
  </si>
  <si>
    <t>Área 8</t>
  </si>
  <si>
    <t>Cartagena/Molinos Marfagones</t>
  </si>
  <si>
    <t>Murcia/Zarandona</t>
  </si>
  <si>
    <t>Total Servicio Murciano de Salud</t>
  </si>
  <si>
    <t>Total Región de Murcia</t>
  </si>
  <si>
    <t>Murcia/Sur</t>
  </si>
  <si>
    <t>Área sanitaria</t>
  </si>
  <si>
    <t>2ª dosis nacidas 1959</t>
  </si>
  <si>
    <t>1ª dosis nacidas 1959</t>
  </si>
  <si>
    <t>Población nacida 1959</t>
  </si>
  <si>
    <t>Cobertura 2ª dosis nacidas 1959</t>
  </si>
  <si>
    <t>Cobertura 1ª dosis nacidas 1959</t>
  </si>
  <si>
    <t>1ª dosis nacidas 1958</t>
  </si>
  <si>
    <t>2ª dosis nacidas 1958</t>
  </si>
  <si>
    <t>Población nacida 1958</t>
  </si>
  <si>
    <t>Cobertura 1ª dosis nacidas 1958</t>
  </si>
  <si>
    <t>Cobertua 2ª dosis nacidas 1958</t>
  </si>
  <si>
    <t>Cobertura 2ª dosis nacidas 1958</t>
  </si>
  <si>
    <t>Población nacidas 1959</t>
  </si>
  <si>
    <t>2ª dosis nacidas 1960</t>
  </si>
  <si>
    <t>1ª dosis nacidas 1960</t>
  </si>
  <si>
    <t>Población nacida 1960</t>
  </si>
  <si>
    <t>Cobertura 1ª dosis nacidas 1960</t>
  </si>
  <si>
    <t>Cobertura 2ª dosis nacidas 1960</t>
  </si>
  <si>
    <t>1ª dosis nacidas 1944</t>
  </si>
  <si>
    <t>2ª dosis nacidas 1944</t>
  </si>
  <si>
    <t>Población nacida 1944</t>
  </si>
  <si>
    <t>Cobertura 1ª dosis nacidas 1944</t>
  </si>
  <si>
    <t>Cobertura 2ª dosis nacidas 1944</t>
  </si>
  <si>
    <t>1ª dosis nacidas 1945</t>
  </si>
  <si>
    <t>2ª dosis nacidas 1945</t>
  </si>
  <si>
    <t>Población nacidas 1945</t>
  </si>
  <si>
    <t>Cobertura 1ª dosis nacidas 1945</t>
  </si>
  <si>
    <t>Cobertura 2ª dosis nacidas 1945</t>
  </si>
  <si>
    <t>Población nacida 1945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</si>
</sst>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0" fontId="0" fillId="0" borderId="0" xfId="0" applyNumberFormat="1"/>
    <xf numFmtId="0" fontId="0" fillId="0" borderId="0" xfId="0" applyFont="1"/>
    <xf numFmtId="10" fontId="0" fillId="0" borderId="0" xfId="0" applyNumberFormat="1" applyFont="1"/>
    <xf numFmtId="0" fontId="0" fillId="0" borderId="0" xfId="0" applyFill="1"/>
    <xf numFmtId="10" fontId="0" fillId="0" borderId="0" xfId="0" applyNumberFormat="1" applyFill="1"/>
    <xf numFmtId="1" fontId="0" fillId="0" borderId="0" xfId="0" applyNumberFormat="1"/>
    <xf numFmtId="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 de vacunación frente</a:t>
            </a:r>
            <a:r>
              <a:rPr lang="es-ES" baseline="0"/>
              <a:t> a </a:t>
            </a:r>
            <a:r>
              <a:rPr lang="es-ES"/>
              <a:t>herpes</a:t>
            </a:r>
            <a:r>
              <a:rPr lang="es-ES" baseline="0"/>
              <a:t> zóster 65 años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'Coberturas área 65 años'!$E$1</c:f>
              <c:strCache>
                <c:ptCount val="1"/>
                <c:pt idx="0">
                  <c:v>Cobertura 1ª dosis nacidas 1958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'Coberturas área 65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65 años'!$E$2:$E$11</c:f>
              <c:numCache>
                <c:formatCode>0.00%</c:formatCode>
                <c:ptCount val="10"/>
                <c:pt idx="0">
                  <c:v>0.4100375554796859</c:v>
                </c:pt>
                <c:pt idx="1">
                  <c:v>0.45981475948610695</c:v>
                </c:pt>
                <c:pt idx="2">
                  <c:v>0.53991370010787487</c:v>
                </c:pt>
                <c:pt idx="3">
                  <c:v>0.43193449334698053</c:v>
                </c:pt>
                <c:pt idx="4">
                  <c:v>0.5</c:v>
                </c:pt>
                <c:pt idx="5">
                  <c:v>0.5045518207282913</c:v>
                </c:pt>
                <c:pt idx="6">
                  <c:v>0.48001796138302649</c:v>
                </c:pt>
                <c:pt idx="7">
                  <c:v>0.31639344262295083</c:v>
                </c:pt>
                <c:pt idx="8">
                  <c:v>0.56397306397306401</c:v>
                </c:pt>
                <c:pt idx="9">
                  <c:v>0.46371882086167798</c:v>
                </c:pt>
              </c:numCache>
            </c:numRef>
          </c:val>
        </c:ser>
        <c:ser>
          <c:idx val="4"/>
          <c:order val="1"/>
          <c:tx>
            <c:strRef>
              <c:f>'Coberturas área 65 años'!$F$1</c:f>
              <c:strCache>
                <c:ptCount val="1"/>
                <c:pt idx="0">
                  <c:v>Cobertua 2ª dosis nacidas 1958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'Coberturas área 65 años'!$F$2:$F$11</c:f>
              <c:numCache>
                <c:formatCode>0.00%</c:formatCode>
                <c:ptCount val="10"/>
                <c:pt idx="0">
                  <c:v>0.36838511437350629</c:v>
                </c:pt>
                <c:pt idx="1">
                  <c:v>0.40962055572154166</c:v>
                </c:pt>
                <c:pt idx="2">
                  <c:v>0.4924487594390507</c:v>
                </c:pt>
                <c:pt idx="3">
                  <c:v>0.38587512794268169</c:v>
                </c:pt>
                <c:pt idx="4">
                  <c:v>0.46949602122015915</c:v>
                </c:pt>
                <c:pt idx="5">
                  <c:v>0.45343137254901961</c:v>
                </c:pt>
                <c:pt idx="6">
                  <c:v>0.44140098787606646</c:v>
                </c:pt>
                <c:pt idx="7">
                  <c:v>0.28852459016393445</c:v>
                </c:pt>
                <c:pt idx="8">
                  <c:v>0.50336700336700335</c:v>
                </c:pt>
                <c:pt idx="9">
                  <c:v>0.41908342284282135</c:v>
                </c:pt>
              </c:numCache>
            </c:numRef>
          </c:val>
        </c:ser>
        <c:ser>
          <c:idx val="1"/>
          <c:order val="2"/>
          <c:tx>
            <c:strRef>
              <c:f>'Coberturas área 65 años'!$J$1</c:f>
              <c:strCache>
                <c:ptCount val="1"/>
                <c:pt idx="0">
                  <c:v>Cobertura 1ª dosis nacidas 1959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'Coberturas área 65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65 años'!$J$2:$J$11</c:f>
              <c:numCache>
                <c:formatCode>0.00%</c:formatCode>
                <c:ptCount val="10"/>
                <c:pt idx="0">
                  <c:v>0.31936322287199481</c:v>
                </c:pt>
                <c:pt idx="1">
                  <c:v>0.35386904761904764</c:v>
                </c:pt>
                <c:pt idx="2">
                  <c:v>0.46030927835051544</c:v>
                </c:pt>
                <c:pt idx="3">
                  <c:v>0.27507447864945384</c:v>
                </c:pt>
                <c:pt idx="4">
                  <c:v>0.39841688654353563</c:v>
                </c:pt>
                <c:pt idx="5">
                  <c:v>0.35282392026578074</c:v>
                </c:pt>
                <c:pt idx="6">
                  <c:v>0.42186827378390013</c:v>
                </c:pt>
                <c:pt idx="7">
                  <c:v>0.17812758906379453</c:v>
                </c:pt>
                <c:pt idx="8">
                  <c:v>0.43946188340807174</c:v>
                </c:pt>
                <c:pt idx="9">
                  <c:v>0.35701936376210236</c:v>
                </c:pt>
              </c:numCache>
            </c:numRef>
          </c:val>
        </c:ser>
        <c:ser>
          <c:idx val="5"/>
          <c:order val="3"/>
          <c:tx>
            <c:strRef>
              <c:f>'Coberturas área 65 años'!$K$1</c:f>
              <c:strCache>
                <c:ptCount val="1"/>
                <c:pt idx="0">
                  <c:v>Cobertura 2ª dosis nacidas 1959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'Coberturas área 65 años'!$K$2:$K$11</c:f>
              <c:numCache>
                <c:formatCode>0.00%</c:formatCode>
                <c:ptCount val="10"/>
                <c:pt idx="0">
                  <c:v>0.28460038986354774</c:v>
                </c:pt>
                <c:pt idx="1">
                  <c:v>0.30922619047619049</c:v>
                </c:pt>
                <c:pt idx="2">
                  <c:v>0.41701030927835053</c:v>
                </c:pt>
                <c:pt idx="3">
                  <c:v>0.23733862959285004</c:v>
                </c:pt>
                <c:pt idx="4">
                  <c:v>0.38522427440633245</c:v>
                </c:pt>
                <c:pt idx="5">
                  <c:v>0.32524916943521592</c:v>
                </c:pt>
                <c:pt idx="6">
                  <c:v>0.37925096857511836</c:v>
                </c:pt>
                <c:pt idx="7">
                  <c:v>0.15824357912178957</c:v>
                </c:pt>
                <c:pt idx="8">
                  <c:v>0.39461883408071746</c:v>
                </c:pt>
                <c:pt idx="9">
                  <c:v>0.32100046104195484</c:v>
                </c:pt>
              </c:numCache>
            </c:numRef>
          </c:val>
        </c:ser>
        <c:ser>
          <c:idx val="2"/>
          <c:order val="4"/>
          <c:tx>
            <c:strRef>
              <c:f>'Coberturas área 65 años'!$O$1</c:f>
              <c:strCache>
                <c:ptCount val="1"/>
                <c:pt idx="0">
                  <c:v>Cobertura 1ª dosis nacidas 1960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'Coberturas área 65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65 años'!$O$2:$O$11</c:f>
              <c:numCache>
                <c:formatCode>0.00%</c:formatCode>
                <c:ptCount val="10"/>
                <c:pt idx="0">
                  <c:v>0.29545454545454547</c:v>
                </c:pt>
                <c:pt idx="1">
                  <c:v>0.3408953418027828</c:v>
                </c:pt>
                <c:pt idx="2">
                  <c:v>0.33366733466933868</c:v>
                </c:pt>
                <c:pt idx="3">
                  <c:v>0.2605703048180924</c:v>
                </c:pt>
                <c:pt idx="4">
                  <c:v>0.34099616858237547</c:v>
                </c:pt>
                <c:pt idx="5">
                  <c:v>0.31884984025559104</c:v>
                </c:pt>
                <c:pt idx="6">
                  <c:v>0.38780588967233515</c:v>
                </c:pt>
                <c:pt idx="7">
                  <c:v>0.21846370683579985</c:v>
                </c:pt>
                <c:pt idx="8">
                  <c:v>0.37019969278033793</c:v>
                </c:pt>
                <c:pt idx="9">
                  <c:v>0.32122733612273363</c:v>
                </c:pt>
              </c:numCache>
            </c:numRef>
          </c:val>
        </c:ser>
        <c:ser>
          <c:idx val="3"/>
          <c:order val="5"/>
          <c:tx>
            <c:strRef>
              <c:f>'Coberturas área 65 años'!$P$1</c:f>
              <c:strCache>
                <c:ptCount val="1"/>
                <c:pt idx="0">
                  <c:v>Cobertura 2ª dosis nacidas 1960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'Coberturas área 65 años'!$P$2:$P$11</c:f>
              <c:numCache>
                <c:formatCode>0.00%</c:formatCode>
                <c:ptCount val="10"/>
                <c:pt idx="0">
                  <c:v>0.22945205479452055</c:v>
                </c:pt>
                <c:pt idx="1">
                  <c:v>0.27586206896551724</c:v>
                </c:pt>
                <c:pt idx="2">
                  <c:v>0.27154308617234468</c:v>
                </c:pt>
                <c:pt idx="3">
                  <c:v>0.19862340216322516</c:v>
                </c:pt>
                <c:pt idx="4">
                  <c:v>0.2784163473818646</c:v>
                </c:pt>
                <c:pt idx="5">
                  <c:v>0.24824281150159744</c:v>
                </c:pt>
                <c:pt idx="6">
                  <c:v>0.31771049357113229</c:v>
                </c:pt>
                <c:pt idx="7">
                  <c:v>0.16631430584918958</c:v>
                </c:pt>
                <c:pt idx="8">
                  <c:v>0.28878648233486942</c:v>
                </c:pt>
                <c:pt idx="9">
                  <c:v>0.25539748953974895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800744"/>
        <c:axId val="220339608"/>
      </c:barChart>
      <c:catAx>
        <c:axId val="39780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0339608"/>
        <c:crosses val="autoZero"/>
        <c:auto val="1"/>
        <c:lblAlgn val="ctr"/>
        <c:lblOffset val="100"/>
        <c:noMultiLvlLbl val="0"/>
      </c:catAx>
      <c:valAx>
        <c:axId val="2203396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800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 de vacunación frente</a:t>
            </a:r>
            <a:r>
              <a:rPr lang="es-ES" baseline="0"/>
              <a:t> a </a:t>
            </a:r>
            <a:r>
              <a:rPr lang="es-ES"/>
              <a:t>herpes</a:t>
            </a:r>
            <a:r>
              <a:rPr lang="es-ES" baseline="0"/>
              <a:t> zóster 80 años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'Coberturas área 80 años'!$E$1</c:f>
              <c:strCache>
                <c:ptCount val="1"/>
                <c:pt idx="0">
                  <c:v>Cobertura 1ª dosis nacidas 1944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'Coberturas área 80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80 años'!$E$2:$E$11</c:f>
              <c:numCache>
                <c:formatCode>0.00%</c:formatCode>
                <c:ptCount val="10"/>
                <c:pt idx="0">
                  <c:v>0.31422351233671986</c:v>
                </c:pt>
                <c:pt idx="1">
                  <c:v>0.41183648566198899</c:v>
                </c:pt>
                <c:pt idx="2">
                  <c:v>0.43756906077348068</c:v>
                </c:pt>
                <c:pt idx="3">
                  <c:v>0.3009049773755656</c:v>
                </c:pt>
                <c:pt idx="4">
                  <c:v>0.42765273311897106</c:v>
                </c:pt>
                <c:pt idx="5">
                  <c:v>0.34764250527797325</c:v>
                </c:pt>
                <c:pt idx="6">
                  <c:v>0.43925233644859812</c:v>
                </c:pt>
                <c:pt idx="7">
                  <c:v>0.23529411764705882</c:v>
                </c:pt>
                <c:pt idx="8">
                  <c:v>0.36577181208053694</c:v>
                </c:pt>
                <c:pt idx="9">
                  <c:v>0.36950220541902962</c:v>
                </c:pt>
              </c:numCache>
            </c:numRef>
          </c:val>
        </c:ser>
        <c:ser>
          <c:idx val="4"/>
          <c:order val="1"/>
          <c:tx>
            <c:strRef>
              <c:f>'Coberturas área 80 años'!$F$1</c:f>
              <c:strCache>
                <c:ptCount val="1"/>
                <c:pt idx="0">
                  <c:v>Cobertura 2ª dosis nacidas 1944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'Coberturas área 80 años'!$F$2:$F$11</c:f>
              <c:numCache>
                <c:formatCode>0.00%</c:formatCode>
                <c:ptCount val="10"/>
                <c:pt idx="0">
                  <c:v>0.26487663280116108</c:v>
                </c:pt>
                <c:pt idx="1">
                  <c:v>0.35753508236729714</c:v>
                </c:pt>
                <c:pt idx="2">
                  <c:v>0.39558011049723757</c:v>
                </c:pt>
                <c:pt idx="3">
                  <c:v>0.24208144796380091</c:v>
                </c:pt>
                <c:pt idx="4">
                  <c:v>0.40514469453376206</c:v>
                </c:pt>
                <c:pt idx="5">
                  <c:v>0.29838142153413089</c:v>
                </c:pt>
                <c:pt idx="6">
                  <c:v>0.38317757009345793</c:v>
                </c:pt>
                <c:pt idx="7">
                  <c:v>0.21453287197231835</c:v>
                </c:pt>
                <c:pt idx="8">
                  <c:v>0.32550335570469796</c:v>
                </c:pt>
                <c:pt idx="9">
                  <c:v>0.32211720226843099</c:v>
                </c:pt>
              </c:numCache>
            </c:numRef>
          </c:val>
        </c:ser>
        <c:ser>
          <c:idx val="1"/>
          <c:order val="2"/>
          <c:tx>
            <c:strRef>
              <c:f>'Coberturas área 80 años'!$J$1</c:f>
              <c:strCache>
                <c:ptCount val="1"/>
                <c:pt idx="0">
                  <c:v>Cobertura 1ª dosis nacidas 1945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'Coberturas área 80 años'!$A$2:$A$11</c:f>
              <c:strCache>
                <c:ptCount val="10"/>
                <c:pt idx="0">
                  <c:v>Área 1</c:v>
                </c:pt>
                <c:pt idx="1">
                  <c:v>Área 2</c:v>
                </c:pt>
                <c:pt idx="2">
                  <c:v>Área 3</c:v>
                </c:pt>
                <c:pt idx="3">
                  <c:v>Área 4</c:v>
                </c:pt>
                <c:pt idx="4">
                  <c:v>Área 5</c:v>
                </c:pt>
                <c:pt idx="5">
                  <c:v>Área 6</c:v>
                </c:pt>
                <c:pt idx="6">
                  <c:v>Área 7</c:v>
                </c:pt>
                <c:pt idx="7">
                  <c:v>Área 8</c:v>
                </c:pt>
                <c:pt idx="8">
                  <c:v>Área 9</c:v>
                </c:pt>
                <c:pt idx="9">
                  <c:v>Total Servicio Murciano de Salud</c:v>
                </c:pt>
              </c:strCache>
            </c:strRef>
          </c:cat>
          <c:val>
            <c:numRef>
              <c:f>'Coberturas área 80 años'!$J$2:$J$11</c:f>
              <c:numCache>
                <c:formatCode>0.00%</c:formatCode>
                <c:ptCount val="10"/>
                <c:pt idx="0">
                  <c:v>0.22823383084577115</c:v>
                </c:pt>
                <c:pt idx="1">
                  <c:v>0.36799184505606525</c:v>
                </c:pt>
                <c:pt idx="2">
                  <c:v>0.36462093862815886</c:v>
                </c:pt>
                <c:pt idx="3">
                  <c:v>0.22491349480968859</c:v>
                </c:pt>
                <c:pt idx="4">
                  <c:v>0.37003058103975534</c:v>
                </c:pt>
                <c:pt idx="5">
                  <c:v>0.28697850821744625</c:v>
                </c:pt>
                <c:pt idx="6">
                  <c:v>0.39220779220779223</c:v>
                </c:pt>
                <c:pt idx="7">
                  <c:v>0.24019607843137256</c:v>
                </c:pt>
                <c:pt idx="8">
                  <c:v>0.36079545454545453</c:v>
                </c:pt>
                <c:pt idx="9">
                  <c:v>0.31505816458423092</c:v>
                </c:pt>
              </c:numCache>
            </c:numRef>
          </c:val>
        </c:ser>
        <c:ser>
          <c:idx val="5"/>
          <c:order val="3"/>
          <c:tx>
            <c:strRef>
              <c:f>'Coberturas área 80 años'!$K$1</c:f>
              <c:strCache>
                <c:ptCount val="1"/>
                <c:pt idx="0">
                  <c:v>Cobertura 2ª dosis nacidas 1945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'Coberturas área 80 años'!$K$2:$K$11</c:f>
              <c:numCache>
                <c:formatCode>0.00%</c:formatCode>
                <c:ptCount val="10"/>
                <c:pt idx="0">
                  <c:v>0.18159203980099503</c:v>
                </c:pt>
                <c:pt idx="1">
                  <c:v>0.29561671763506625</c:v>
                </c:pt>
                <c:pt idx="2">
                  <c:v>0.30956678700361012</c:v>
                </c:pt>
                <c:pt idx="3">
                  <c:v>0.16262975778546712</c:v>
                </c:pt>
                <c:pt idx="4">
                  <c:v>0.3149847094801223</c:v>
                </c:pt>
                <c:pt idx="5">
                  <c:v>0.2193426042983565</c:v>
                </c:pt>
                <c:pt idx="6">
                  <c:v>0.30735930735930733</c:v>
                </c:pt>
                <c:pt idx="7">
                  <c:v>0.19444444444444445</c:v>
                </c:pt>
                <c:pt idx="8">
                  <c:v>0.27272727272727271</c:v>
                </c:pt>
                <c:pt idx="9">
                  <c:v>0.25086169754416199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7371664"/>
        <c:axId val="687370488"/>
      </c:barChart>
      <c:catAx>
        <c:axId val="68737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370488"/>
        <c:crosses val="autoZero"/>
        <c:auto val="1"/>
        <c:lblAlgn val="ctr"/>
        <c:lblOffset val="100"/>
        <c:noMultiLvlLbl val="0"/>
      </c:catAx>
      <c:valAx>
        <c:axId val="6873704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7371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12</xdr:row>
      <xdr:rowOff>152401</xdr:rowOff>
    </xdr:from>
    <xdr:to>
      <xdr:col>13</xdr:col>
      <xdr:colOff>1476375</xdr:colOff>
      <xdr:row>36</xdr:row>
      <xdr:rowOff>9525</xdr:rowOff>
    </xdr:to>
    <xdr:graphicFrame macro="">
      <xdr:nvGraphicFramePr>
        <xdr:cNvPr id="3" name="Gráfico 2" descr="Se muestra la cobertura de vacunación frente a herpes zóster en personas de 65 años por distintas franjas de edad en el total del SMS y por área sanitaria" title="Cobertura de vacunación antineumocócica en personas de 65 años o má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12</xdr:row>
      <xdr:rowOff>152401</xdr:rowOff>
    </xdr:from>
    <xdr:to>
      <xdr:col>11</xdr:col>
      <xdr:colOff>0</xdr:colOff>
      <xdr:row>36</xdr:row>
      <xdr:rowOff>9525</xdr:rowOff>
    </xdr:to>
    <xdr:graphicFrame macro="">
      <xdr:nvGraphicFramePr>
        <xdr:cNvPr id="2" name="Gráfico 1" descr="Se muestra la cobertura de vacunación frente a herpes zóster en personas de 80 años por distintas franjas de edad en el total del SMS y por área sanitaria" title="Cobertura de vacunación antineumocócica en personas de 65 años o má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K24" workbookViewId="0">
      <selection activeCell="O2" sqref="O2:P47"/>
    </sheetView>
  </sheetViews>
  <sheetFormatPr baseColWidth="10" defaultRowHeight="15" x14ac:dyDescent="0.25"/>
  <cols>
    <col min="1" max="1" width="23.5703125" bestFit="1" customWidth="1"/>
    <col min="2" max="3" width="19.5703125" bestFit="1" customWidth="1"/>
    <col min="4" max="4" width="20.42578125" bestFit="1" customWidth="1"/>
    <col min="5" max="5" width="29" bestFit="1" customWidth="1"/>
    <col min="6" max="6" width="29.140625" bestFit="1" customWidth="1"/>
    <col min="7" max="7" width="19.5703125" style="6" bestFit="1" customWidth="1"/>
    <col min="8" max="8" width="19.5703125" bestFit="1" customWidth="1"/>
    <col min="9" max="9" width="21.5703125" bestFit="1" customWidth="1"/>
    <col min="10" max="10" width="29" style="1" bestFit="1" customWidth="1"/>
    <col min="11" max="11" width="29" style="1" customWidth="1"/>
    <col min="12" max="13" width="19.42578125" bestFit="1" customWidth="1"/>
    <col min="14" max="14" width="20.42578125" bestFit="1" customWidth="1"/>
    <col min="15" max="16" width="29" style="1" bestFit="1" customWidth="1"/>
  </cols>
  <sheetData>
    <row r="1" spans="1:16" x14ac:dyDescent="0.25">
      <c r="A1" t="s">
        <v>25</v>
      </c>
      <c r="B1" t="s">
        <v>128</v>
      </c>
      <c r="C1" t="s">
        <v>129</v>
      </c>
      <c r="D1" t="s">
        <v>130</v>
      </c>
      <c r="E1" t="s">
        <v>131</v>
      </c>
      <c r="F1" t="s">
        <v>133</v>
      </c>
      <c r="G1" s="6" t="s">
        <v>124</v>
      </c>
      <c r="H1" t="s">
        <v>123</v>
      </c>
      <c r="I1" t="s">
        <v>134</v>
      </c>
      <c r="J1" s="1" t="s">
        <v>127</v>
      </c>
      <c r="K1" s="1" t="s">
        <v>126</v>
      </c>
      <c r="L1" t="s">
        <v>136</v>
      </c>
      <c r="M1" t="s">
        <v>135</v>
      </c>
      <c r="N1" t="s">
        <v>137</v>
      </c>
      <c r="O1" s="1" t="s">
        <v>138</v>
      </c>
      <c r="P1" s="1" t="s">
        <v>139</v>
      </c>
    </row>
    <row r="2" spans="1:16" x14ac:dyDescent="0.25">
      <c r="A2" t="s">
        <v>0</v>
      </c>
      <c r="B2">
        <v>52</v>
      </c>
      <c r="C2">
        <v>49</v>
      </c>
      <c r="D2">
        <v>107</v>
      </c>
      <c r="E2" s="1">
        <f>B2/D2</f>
        <v>0.48598130841121495</v>
      </c>
      <c r="F2" s="1">
        <f>C2/D2</f>
        <v>0.45794392523364486</v>
      </c>
      <c r="G2" s="6">
        <v>51</v>
      </c>
      <c r="H2">
        <v>47</v>
      </c>
      <c r="I2">
        <v>104</v>
      </c>
      <c r="J2" s="1">
        <f>G2/I2</f>
        <v>0.49038461538461536</v>
      </c>
      <c r="K2" s="1">
        <f>H2/I2</f>
        <v>0.45192307692307693</v>
      </c>
      <c r="L2">
        <v>50</v>
      </c>
      <c r="M2">
        <v>34</v>
      </c>
      <c r="N2">
        <v>109</v>
      </c>
      <c r="O2" s="1">
        <f>L2/N2</f>
        <v>0.45871559633027525</v>
      </c>
      <c r="P2" s="1">
        <f>M2/N2</f>
        <v>0.31192660550458717</v>
      </c>
    </row>
    <row r="3" spans="1:16" x14ac:dyDescent="0.25">
      <c r="A3" t="s">
        <v>1</v>
      </c>
      <c r="B3">
        <v>77</v>
      </c>
      <c r="C3">
        <v>67</v>
      </c>
      <c r="D3">
        <v>150</v>
      </c>
      <c r="E3" s="1">
        <f t="shared" ref="E3:E47" si="0">B3/D3</f>
        <v>0.51333333333333331</v>
      </c>
      <c r="F3" s="1">
        <f t="shared" ref="F3:F47" si="1">C3/D3</f>
        <v>0.44666666666666666</v>
      </c>
      <c r="G3" s="6">
        <v>65</v>
      </c>
      <c r="H3">
        <v>54</v>
      </c>
      <c r="I3">
        <v>176</v>
      </c>
      <c r="J3" s="1">
        <f t="shared" ref="J3:J47" si="2">G3/I3</f>
        <v>0.36931818181818182</v>
      </c>
      <c r="K3" s="1">
        <f t="shared" ref="K3:K47" si="3">H3/I3</f>
        <v>0.30681818181818182</v>
      </c>
      <c r="L3">
        <v>48</v>
      </c>
      <c r="M3">
        <v>41</v>
      </c>
      <c r="N3">
        <v>159</v>
      </c>
      <c r="O3" s="1">
        <f t="shared" ref="O3:O47" si="4">L3/N3</f>
        <v>0.30188679245283018</v>
      </c>
      <c r="P3" s="1">
        <f t="shared" ref="P3:P47" si="5">M3/N3</f>
        <v>0.25786163522012578</v>
      </c>
    </row>
    <row r="4" spans="1:16" x14ac:dyDescent="0.25">
      <c r="A4" t="s">
        <v>2</v>
      </c>
      <c r="B4">
        <v>261</v>
      </c>
      <c r="C4">
        <v>242</v>
      </c>
      <c r="D4">
        <v>477</v>
      </c>
      <c r="E4" s="1">
        <f t="shared" si="0"/>
        <v>0.54716981132075471</v>
      </c>
      <c r="F4" s="1">
        <f t="shared" si="1"/>
        <v>0.5073375262054507</v>
      </c>
      <c r="G4" s="6">
        <v>225</v>
      </c>
      <c r="H4">
        <v>205</v>
      </c>
      <c r="I4">
        <v>502</v>
      </c>
      <c r="J4" s="1">
        <f t="shared" si="2"/>
        <v>0.44820717131474103</v>
      </c>
      <c r="K4" s="1">
        <f t="shared" si="3"/>
        <v>0.40836653386454186</v>
      </c>
      <c r="L4">
        <v>141</v>
      </c>
      <c r="M4">
        <v>120</v>
      </c>
      <c r="N4">
        <v>442</v>
      </c>
      <c r="O4" s="1">
        <f t="shared" si="4"/>
        <v>0.3190045248868778</v>
      </c>
      <c r="P4" s="1">
        <f t="shared" si="5"/>
        <v>0.27149321266968324</v>
      </c>
    </row>
    <row r="5" spans="1:16" x14ac:dyDescent="0.25">
      <c r="A5" t="s">
        <v>3</v>
      </c>
      <c r="B5">
        <v>10</v>
      </c>
      <c r="C5">
        <v>8</v>
      </c>
      <c r="D5">
        <v>22</v>
      </c>
      <c r="E5" s="1">
        <f t="shared" si="0"/>
        <v>0.45454545454545453</v>
      </c>
      <c r="F5" s="1">
        <f t="shared" si="1"/>
        <v>0.36363636363636365</v>
      </c>
      <c r="G5" s="6">
        <v>8</v>
      </c>
      <c r="H5">
        <v>7</v>
      </c>
      <c r="I5">
        <v>19</v>
      </c>
      <c r="J5" s="1">
        <f t="shared" si="2"/>
        <v>0.42105263157894735</v>
      </c>
      <c r="K5" s="1">
        <f t="shared" si="3"/>
        <v>0.36842105263157893</v>
      </c>
      <c r="L5">
        <v>2</v>
      </c>
      <c r="M5">
        <v>2</v>
      </c>
      <c r="N5">
        <v>7</v>
      </c>
      <c r="O5" s="1">
        <f t="shared" si="4"/>
        <v>0.2857142857142857</v>
      </c>
      <c r="P5" s="1">
        <f t="shared" si="5"/>
        <v>0.2857142857142857</v>
      </c>
    </row>
    <row r="6" spans="1:16" x14ac:dyDescent="0.25">
      <c r="A6" t="s">
        <v>4</v>
      </c>
      <c r="B6">
        <v>150</v>
      </c>
      <c r="C6">
        <v>139</v>
      </c>
      <c r="D6">
        <v>415</v>
      </c>
      <c r="E6" s="1">
        <f t="shared" si="0"/>
        <v>0.36144578313253012</v>
      </c>
      <c r="F6" s="1">
        <f t="shared" si="1"/>
        <v>0.33493975903614459</v>
      </c>
      <c r="G6" s="6">
        <v>103</v>
      </c>
      <c r="H6">
        <v>90</v>
      </c>
      <c r="I6">
        <v>446</v>
      </c>
      <c r="J6" s="1">
        <f t="shared" si="2"/>
        <v>0.23094170403587444</v>
      </c>
      <c r="K6" s="1">
        <f t="shared" si="3"/>
        <v>0.20179372197309417</v>
      </c>
      <c r="L6">
        <v>156</v>
      </c>
      <c r="M6">
        <v>122</v>
      </c>
      <c r="N6">
        <v>490</v>
      </c>
      <c r="O6" s="1">
        <f t="shared" si="4"/>
        <v>0.3183673469387755</v>
      </c>
      <c r="P6" s="1">
        <f t="shared" si="5"/>
        <v>0.24897959183673468</v>
      </c>
    </row>
    <row r="7" spans="1:16" x14ac:dyDescent="0.25">
      <c r="A7" t="s">
        <v>5</v>
      </c>
      <c r="B7">
        <v>50</v>
      </c>
      <c r="C7">
        <v>42</v>
      </c>
      <c r="D7">
        <v>217</v>
      </c>
      <c r="E7" s="1">
        <f t="shared" si="0"/>
        <v>0.2304147465437788</v>
      </c>
      <c r="F7" s="1">
        <f t="shared" si="1"/>
        <v>0.19354838709677419</v>
      </c>
      <c r="G7" s="6">
        <v>21</v>
      </c>
      <c r="H7">
        <v>18</v>
      </c>
      <c r="I7">
        <v>219</v>
      </c>
      <c r="J7" s="1">
        <f t="shared" si="2"/>
        <v>9.5890410958904104E-2</v>
      </c>
      <c r="K7" s="1">
        <f t="shared" si="3"/>
        <v>8.2191780821917804E-2</v>
      </c>
      <c r="L7">
        <v>43</v>
      </c>
      <c r="M7">
        <v>30</v>
      </c>
      <c r="N7">
        <v>250</v>
      </c>
      <c r="O7" s="1">
        <f t="shared" si="4"/>
        <v>0.17199999999999999</v>
      </c>
      <c r="P7" s="1">
        <f t="shared" si="5"/>
        <v>0.12</v>
      </c>
    </row>
    <row r="8" spans="1:16" x14ac:dyDescent="0.25">
      <c r="A8" t="s">
        <v>6</v>
      </c>
      <c r="B8">
        <v>8</v>
      </c>
      <c r="C8">
        <v>8</v>
      </c>
      <c r="D8">
        <v>16</v>
      </c>
      <c r="E8" s="1">
        <f t="shared" si="0"/>
        <v>0.5</v>
      </c>
      <c r="F8" s="1">
        <f t="shared" si="1"/>
        <v>0.5</v>
      </c>
      <c r="G8" s="6">
        <v>7</v>
      </c>
      <c r="H8">
        <v>6</v>
      </c>
      <c r="I8">
        <v>18</v>
      </c>
      <c r="J8" s="1">
        <f t="shared" si="2"/>
        <v>0.3888888888888889</v>
      </c>
      <c r="K8" s="1">
        <f t="shared" si="3"/>
        <v>0.33333333333333331</v>
      </c>
      <c r="L8">
        <v>7</v>
      </c>
      <c r="M8">
        <v>6</v>
      </c>
      <c r="N8">
        <v>20</v>
      </c>
      <c r="O8" s="1">
        <f t="shared" si="4"/>
        <v>0.35</v>
      </c>
      <c r="P8" s="1">
        <f t="shared" si="5"/>
        <v>0.3</v>
      </c>
    </row>
    <row r="9" spans="1:16" x14ac:dyDescent="0.25">
      <c r="A9" t="s">
        <v>7</v>
      </c>
      <c r="B9">
        <v>55</v>
      </c>
      <c r="C9">
        <v>52</v>
      </c>
      <c r="D9">
        <v>88</v>
      </c>
      <c r="E9" s="1">
        <f t="shared" si="0"/>
        <v>0.625</v>
      </c>
      <c r="F9" s="1">
        <f t="shared" si="1"/>
        <v>0.59090909090909094</v>
      </c>
      <c r="G9" s="6">
        <v>42</v>
      </c>
      <c r="H9">
        <v>39</v>
      </c>
      <c r="I9">
        <v>96</v>
      </c>
      <c r="J9" s="1">
        <f t="shared" si="2"/>
        <v>0.4375</v>
      </c>
      <c r="K9" s="1">
        <f t="shared" si="3"/>
        <v>0.40625</v>
      </c>
      <c r="L9">
        <v>38</v>
      </c>
      <c r="M9">
        <v>29</v>
      </c>
      <c r="N9">
        <v>112</v>
      </c>
      <c r="O9" s="1">
        <f t="shared" si="4"/>
        <v>0.3392857142857143</v>
      </c>
      <c r="P9" s="1">
        <f t="shared" si="5"/>
        <v>0.25892857142857145</v>
      </c>
    </row>
    <row r="10" spans="1:16" x14ac:dyDescent="0.25">
      <c r="A10" t="s">
        <v>8</v>
      </c>
      <c r="B10">
        <v>84</v>
      </c>
      <c r="C10">
        <v>75</v>
      </c>
      <c r="D10">
        <v>246</v>
      </c>
      <c r="E10" s="1">
        <f t="shared" si="0"/>
        <v>0.34146341463414637</v>
      </c>
      <c r="F10" s="1">
        <f t="shared" si="1"/>
        <v>0.3048780487804878</v>
      </c>
      <c r="G10" s="6">
        <v>82</v>
      </c>
      <c r="H10">
        <v>72</v>
      </c>
      <c r="I10">
        <v>291</v>
      </c>
      <c r="J10" s="1">
        <f t="shared" si="2"/>
        <v>0.28178694158075601</v>
      </c>
      <c r="K10" s="1">
        <f t="shared" si="3"/>
        <v>0.24742268041237114</v>
      </c>
      <c r="L10">
        <v>81</v>
      </c>
      <c r="M10">
        <v>65</v>
      </c>
      <c r="N10">
        <v>279</v>
      </c>
      <c r="O10" s="1">
        <f t="shared" si="4"/>
        <v>0.29032258064516131</v>
      </c>
      <c r="P10" s="1">
        <f t="shared" si="5"/>
        <v>0.23297491039426524</v>
      </c>
    </row>
    <row r="11" spans="1:16" x14ac:dyDescent="0.25">
      <c r="A11" t="s">
        <v>9</v>
      </c>
      <c r="B11">
        <v>96</v>
      </c>
      <c r="C11">
        <v>92</v>
      </c>
      <c r="D11">
        <v>200</v>
      </c>
      <c r="E11" s="1">
        <f t="shared" si="0"/>
        <v>0.48</v>
      </c>
      <c r="F11" s="1">
        <f t="shared" si="1"/>
        <v>0.46</v>
      </c>
      <c r="G11" s="6">
        <v>88</v>
      </c>
      <c r="H11">
        <v>83</v>
      </c>
      <c r="I11">
        <v>204</v>
      </c>
      <c r="J11" s="1">
        <f t="shared" si="2"/>
        <v>0.43137254901960786</v>
      </c>
      <c r="K11" s="1">
        <f t="shared" si="3"/>
        <v>0.40686274509803921</v>
      </c>
      <c r="L11">
        <v>66</v>
      </c>
      <c r="M11">
        <v>61</v>
      </c>
      <c r="N11">
        <v>206</v>
      </c>
      <c r="O11" s="1">
        <f t="shared" si="4"/>
        <v>0.32038834951456313</v>
      </c>
      <c r="P11" s="1">
        <f t="shared" si="5"/>
        <v>0.29611650485436891</v>
      </c>
    </row>
    <row r="12" spans="1:16" x14ac:dyDescent="0.25">
      <c r="A12" t="s">
        <v>10</v>
      </c>
      <c r="B12">
        <v>70</v>
      </c>
      <c r="C12">
        <v>67</v>
      </c>
      <c r="D12">
        <v>104</v>
      </c>
      <c r="E12" s="1">
        <f t="shared" si="0"/>
        <v>0.67307692307692313</v>
      </c>
      <c r="F12" s="1">
        <f t="shared" si="1"/>
        <v>0.64423076923076927</v>
      </c>
      <c r="G12" s="6">
        <v>63</v>
      </c>
      <c r="H12">
        <v>55</v>
      </c>
      <c r="I12">
        <v>117</v>
      </c>
      <c r="J12" s="1">
        <f t="shared" si="2"/>
        <v>0.53846153846153844</v>
      </c>
      <c r="K12" s="1">
        <f t="shared" si="3"/>
        <v>0.47008547008547008</v>
      </c>
      <c r="L12">
        <v>39</v>
      </c>
      <c r="M12">
        <v>32</v>
      </c>
      <c r="N12">
        <v>95</v>
      </c>
      <c r="O12" s="1">
        <f t="shared" si="4"/>
        <v>0.41052631578947368</v>
      </c>
      <c r="P12" s="1">
        <f t="shared" si="5"/>
        <v>0.33684210526315789</v>
      </c>
    </row>
    <row r="13" spans="1:16" x14ac:dyDescent="0.25">
      <c r="A13" t="s">
        <v>11</v>
      </c>
      <c r="B13">
        <v>32</v>
      </c>
      <c r="C13">
        <v>31</v>
      </c>
      <c r="D13">
        <v>66</v>
      </c>
      <c r="E13" s="1">
        <f t="shared" si="0"/>
        <v>0.48484848484848486</v>
      </c>
      <c r="F13" s="1">
        <f t="shared" si="1"/>
        <v>0.46969696969696972</v>
      </c>
      <c r="G13" s="6">
        <v>35</v>
      </c>
      <c r="H13">
        <v>34</v>
      </c>
      <c r="I13">
        <v>75</v>
      </c>
      <c r="J13" s="1">
        <f t="shared" si="2"/>
        <v>0.46666666666666667</v>
      </c>
      <c r="K13" s="1">
        <f t="shared" si="3"/>
        <v>0.45333333333333331</v>
      </c>
      <c r="L13">
        <v>22</v>
      </c>
      <c r="M13">
        <v>18</v>
      </c>
      <c r="N13">
        <v>74</v>
      </c>
      <c r="O13" s="1">
        <f t="shared" si="4"/>
        <v>0.29729729729729731</v>
      </c>
      <c r="P13" s="1">
        <f t="shared" si="5"/>
        <v>0.24324324324324326</v>
      </c>
    </row>
    <row r="14" spans="1:16" x14ac:dyDescent="0.25">
      <c r="A14" t="s">
        <v>12</v>
      </c>
      <c r="B14">
        <v>90</v>
      </c>
      <c r="C14">
        <v>85</v>
      </c>
      <c r="D14">
        <v>162</v>
      </c>
      <c r="E14" s="1">
        <f t="shared" si="0"/>
        <v>0.55555555555555558</v>
      </c>
      <c r="F14" s="1">
        <f t="shared" si="1"/>
        <v>0.52469135802469136</v>
      </c>
      <c r="G14" s="6">
        <v>66</v>
      </c>
      <c r="H14">
        <v>61</v>
      </c>
      <c r="I14">
        <v>193</v>
      </c>
      <c r="J14" s="1">
        <f t="shared" si="2"/>
        <v>0.34196891191709844</v>
      </c>
      <c r="K14" s="1">
        <f t="shared" si="3"/>
        <v>0.31606217616580312</v>
      </c>
      <c r="L14">
        <v>61</v>
      </c>
      <c r="M14">
        <v>49</v>
      </c>
      <c r="N14">
        <v>169</v>
      </c>
      <c r="O14" s="1">
        <f t="shared" si="4"/>
        <v>0.36094674556213019</v>
      </c>
      <c r="P14" s="1">
        <f t="shared" si="5"/>
        <v>0.28994082840236685</v>
      </c>
    </row>
    <row r="15" spans="1:16" x14ac:dyDescent="0.25">
      <c r="A15" t="s">
        <v>13</v>
      </c>
      <c r="B15">
        <v>35</v>
      </c>
      <c r="C15">
        <v>29</v>
      </c>
      <c r="D15">
        <v>124</v>
      </c>
      <c r="E15" s="1">
        <f t="shared" si="0"/>
        <v>0.28225806451612906</v>
      </c>
      <c r="F15" s="1">
        <f t="shared" si="1"/>
        <v>0.23387096774193547</v>
      </c>
      <c r="G15" s="6">
        <v>31</v>
      </c>
      <c r="H15">
        <v>23</v>
      </c>
      <c r="I15">
        <v>158</v>
      </c>
      <c r="J15" s="1">
        <f t="shared" si="2"/>
        <v>0.19620253164556961</v>
      </c>
      <c r="K15" s="1">
        <f t="shared" si="3"/>
        <v>0.14556962025316456</v>
      </c>
      <c r="L15">
        <v>34</v>
      </c>
      <c r="M15">
        <v>25</v>
      </c>
      <c r="N15">
        <v>158</v>
      </c>
      <c r="O15" s="1">
        <f t="shared" si="4"/>
        <v>0.21518987341772153</v>
      </c>
      <c r="P15" s="1">
        <f t="shared" si="5"/>
        <v>0.15822784810126583</v>
      </c>
    </row>
    <row r="16" spans="1:16" x14ac:dyDescent="0.25">
      <c r="A16" t="s">
        <v>14</v>
      </c>
      <c r="B16">
        <v>5</v>
      </c>
      <c r="C16">
        <v>5</v>
      </c>
      <c r="D16">
        <v>22</v>
      </c>
      <c r="E16" s="1">
        <f t="shared" si="0"/>
        <v>0.22727272727272727</v>
      </c>
      <c r="F16" s="1">
        <f t="shared" si="1"/>
        <v>0.22727272727272727</v>
      </c>
      <c r="G16" s="6">
        <v>5</v>
      </c>
      <c r="H16">
        <v>4</v>
      </c>
      <c r="I16">
        <v>26</v>
      </c>
      <c r="J16" s="1">
        <f t="shared" si="2"/>
        <v>0.19230769230769232</v>
      </c>
      <c r="K16" s="1">
        <f t="shared" si="3"/>
        <v>0.15384615384615385</v>
      </c>
      <c r="L16">
        <v>13</v>
      </c>
      <c r="M16">
        <v>12</v>
      </c>
      <c r="N16">
        <v>42</v>
      </c>
      <c r="O16" s="1">
        <f t="shared" si="4"/>
        <v>0.30952380952380953</v>
      </c>
      <c r="P16" s="1">
        <f t="shared" si="5"/>
        <v>0.2857142857142857</v>
      </c>
    </row>
    <row r="17" spans="1:16" x14ac:dyDescent="0.25">
      <c r="A17" t="s">
        <v>15</v>
      </c>
      <c r="B17">
        <v>137</v>
      </c>
      <c r="C17">
        <v>121</v>
      </c>
      <c r="D17">
        <v>353</v>
      </c>
      <c r="E17" s="1">
        <f t="shared" si="0"/>
        <v>0.38810198300283288</v>
      </c>
      <c r="F17" s="1">
        <f t="shared" si="1"/>
        <v>0.34277620396600567</v>
      </c>
      <c r="G17" s="6">
        <v>78</v>
      </c>
      <c r="H17">
        <v>67</v>
      </c>
      <c r="I17">
        <v>328</v>
      </c>
      <c r="J17" s="1">
        <f t="shared" si="2"/>
        <v>0.23780487804878048</v>
      </c>
      <c r="K17" s="1">
        <f t="shared" si="3"/>
        <v>0.20426829268292682</v>
      </c>
      <c r="L17">
        <v>90</v>
      </c>
      <c r="M17">
        <v>63</v>
      </c>
      <c r="N17">
        <v>358</v>
      </c>
      <c r="O17" s="1">
        <f t="shared" si="4"/>
        <v>0.25139664804469275</v>
      </c>
      <c r="P17" s="1">
        <f t="shared" si="5"/>
        <v>0.17597765363128492</v>
      </c>
    </row>
    <row r="18" spans="1:16" x14ac:dyDescent="0.25">
      <c r="A18" t="s">
        <v>16</v>
      </c>
      <c r="B18">
        <v>1208</v>
      </c>
      <c r="C18">
        <v>1081</v>
      </c>
      <c r="D18">
        <v>2701</v>
      </c>
      <c r="E18" s="1">
        <f t="shared" si="0"/>
        <v>0.44724176231025548</v>
      </c>
      <c r="F18" s="1">
        <f t="shared" si="1"/>
        <v>0.40022213994816735</v>
      </c>
      <c r="G18" s="6">
        <v>921</v>
      </c>
      <c r="H18">
        <v>793</v>
      </c>
      <c r="I18">
        <v>2698</v>
      </c>
      <c r="J18" s="1">
        <f t="shared" si="2"/>
        <v>0.34136397331356561</v>
      </c>
      <c r="K18" s="1">
        <f t="shared" si="3"/>
        <v>0.29392142327650111</v>
      </c>
      <c r="L18">
        <v>963</v>
      </c>
      <c r="M18">
        <v>775</v>
      </c>
      <c r="N18">
        <v>2663</v>
      </c>
      <c r="O18" s="1">
        <f t="shared" si="4"/>
        <v>0.36162223056702969</v>
      </c>
      <c r="P18" s="1">
        <f t="shared" si="5"/>
        <v>0.29102515959444236</v>
      </c>
    </row>
    <row r="19" spans="1:16" x14ac:dyDescent="0.25">
      <c r="A19" t="s">
        <v>17</v>
      </c>
      <c r="B19">
        <v>125</v>
      </c>
      <c r="C19">
        <v>116</v>
      </c>
      <c r="D19">
        <v>228</v>
      </c>
      <c r="E19" s="1">
        <f t="shared" si="0"/>
        <v>0.54824561403508776</v>
      </c>
      <c r="F19" s="1">
        <f t="shared" si="1"/>
        <v>0.50877192982456143</v>
      </c>
      <c r="G19" s="6">
        <v>70</v>
      </c>
      <c r="H19">
        <v>60</v>
      </c>
      <c r="I19">
        <v>222</v>
      </c>
      <c r="J19" s="1">
        <f t="shared" si="2"/>
        <v>0.31531531531531531</v>
      </c>
      <c r="K19" s="1">
        <f t="shared" si="3"/>
        <v>0.27027027027027029</v>
      </c>
      <c r="L19">
        <v>56</v>
      </c>
      <c r="M19">
        <v>43</v>
      </c>
      <c r="N19">
        <v>200</v>
      </c>
      <c r="O19" s="1">
        <f t="shared" si="4"/>
        <v>0.28000000000000003</v>
      </c>
      <c r="P19" s="1">
        <f t="shared" si="5"/>
        <v>0.215</v>
      </c>
    </row>
    <row r="20" spans="1:16" x14ac:dyDescent="0.25">
      <c r="A20" t="s">
        <v>18</v>
      </c>
      <c r="B20">
        <v>55</v>
      </c>
      <c r="C20">
        <v>54</v>
      </c>
      <c r="D20">
        <v>124</v>
      </c>
      <c r="E20" s="1">
        <f t="shared" si="0"/>
        <v>0.44354838709677419</v>
      </c>
      <c r="F20" s="1">
        <f t="shared" si="1"/>
        <v>0.43548387096774194</v>
      </c>
      <c r="G20" s="6">
        <v>39</v>
      </c>
      <c r="H20">
        <v>37</v>
      </c>
      <c r="I20">
        <v>116</v>
      </c>
      <c r="J20" s="1">
        <f t="shared" si="2"/>
        <v>0.33620689655172414</v>
      </c>
      <c r="K20" s="1">
        <f t="shared" si="3"/>
        <v>0.31896551724137934</v>
      </c>
      <c r="L20">
        <v>42</v>
      </c>
      <c r="M20">
        <v>34</v>
      </c>
      <c r="N20">
        <v>130</v>
      </c>
      <c r="O20" s="1">
        <f t="shared" si="4"/>
        <v>0.32307692307692309</v>
      </c>
      <c r="P20" s="1">
        <f t="shared" si="5"/>
        <v>0.26153846153846155</v>
      </c>
    </row>
    <row r="21" spans="1:16" x14ac:dyDescent="0.25">
      <c r="A21" t="s">
        <v>19</v>
      </c>
      <c r="B21">
        <v>236</v>
      </c>
      <c r="C21">
        <v>209</v>
      </c>
      <c r="D21">
        <v>414</v>
      </c>
      <c r="E21" s="1">
        <f t="shared" si="0"/>
        <v>0.57004830917874394</v>
      </c>
      <c r="F21" s="1">
        <f t="shared" si="1"/>
        <v>0.50483091787439616</v>
      </c>
      <c r="G21" s="6">
        <v>197</v>
      </c>
      <c r="H21">
        <v>179</v>
      </c>
      <c r="I21">
        <v>437</v>
      </c>
      <c r="J21" s="1">
        <f t="shared" si="2"/>
        <v>0.45080091533180777</v>
      </c>
      <c r="K21" s="1">
        <f t="shared" si="3"/>
        <v>0.40961098398169338</v>
      </c>
      <c r="L21">
        <v>172</v>
      </c>
      <c r="M21">
        <v>130</v>
      </c>
      <c r="N21">
        <v>421</v>
      </c>
      <c r="O21" s="1">
        <f t="shared" si="4"/>
        <v>0.40855106888361042</v>
      </c>
      <c r="P21" s="1">
        <f t="shared" si="5"/>
        <v>0.30878859857482183</v>
      </c>
    </row>
    <row r="22" spans="1:16" x14ac:dyDescent="0.25">
      <c r="A22" t="s">
        <v>20</v>
      </c>
      <c r="B22">
        <v>61</v>
      </c>
      <c r="C22">
        <v>57</v>
      </c>
      <c r="D22">
        <v>142</v>
      </c>
      <c r="E22" s="1">
        <f t="shared" si="0"/>
        <v>0.42957746478873238</v>
      </c>
      <c r="F22" s="1">
        <f t="shared" si="1"/>
        <v>0.40140845070422537</v>
      </c>
      <c r="G22" s="6">
        <v>42</v>
      </c>
      <c r="H22">
        <v>38</v>
      </c>
      <c r="I22">
        <v>113</v>
      </c>
      <c r="J22" s="1">
        <f t="shared" si="2"/>
        <v>0.37168141592920356</v>
      </c>
      <c r="K22" s="1">
        <f t="shared" si="3"/>
        <v>0.33628318584070799</v>
      </c>
      <c r="L22">
        <v>45</v>
      </c>
      <c r="M22">
        <v>30</v>
      </c>
      <c r="N22">
        <v>146</v>
      </c>
      <c r="O22" s="1">
        <f t="shared" si="4"/>
        <v>0.30821917808219179</v>
      </c>
      <c r="P22" s="1">
        <f t="shared" si="5"/>
        <v>0.20547945205479451</v>
      </c>
    </row>
    <row r="23" spans="1:16" x14ac:dyDescent="0.25">
      <c r="A23" t="s">
        <v>21</v>
      </c>
      <c r="B23">
        <v>92</v>
      </c>
      <c r="C23">
        <v>76</v>
      </c>
      <c r="D23">
        <v>184</v>
      </c>
      <c r="E23" s="1">
        <f t="shared" si="0"/>
        <v>0.5</v>
      </c>
      <c r="F23" s="1">
        <f t="shared" si="1"/>
        <v>0.41304347826086957</v>
      </c>
      <c r="G23" s="6">
        <v>49</v>
      </c>
      <c r="H23">
        <v>39</v>
      </c>
      <c r="I23">
        <v>188</v>
      </c>
      <c r="J23" s="1">
        <f t="shared" si="2"/>
        <v>0.26063829787234044</v>
      </c>
      <c r="K23" s="1">
        <f t="shared" si="3"/>
        <v>0.20744680851063829</v>
      </c>
      <c r="L23">
        <v>45</v>
      </c>
      <c r="M23">
        <v>27</v>
      </c>
      <c r="N23">
        <v>203</v>
      </c>
      <c r="O23" s="1">
        <f t="shared" si="4"/>
        <v>0.22167487684729065</v>
      </c>
      <c r="P23" s="1">
        <f t="shared" si="5"/>
        <v>0.13300492610837439</v>
      </c>
    </row>
    <row r="24" spans="1:16" x14ac:dyDescent="0.25">
      <c r="A24" t="s">
        <v>22</v>
      </c>
      <c r="B24">
        <v>109</v>
      </c>
      <c r="C24">
        <v>97</v>
      </c>
      <c r="D24">
        <v>300</v>
      </c>
      <c r="E24" s="1">
        <f t="shared" si="0"/>
        <v>0.36333333333333334</v>
      </c>
      <c r="F24" s="1">
        <f t="shared" si="1"/>
        <v>0.32333333333333331</v>
      </c>
      <c r="G24" s="6">
        <v>77</v>
      </c>
      <c r="H24">
        <v>77</v>
      </c>
      <c r="I24">
        <v>330</v>
      </c>
      <c r="J24" s="1">
        <f t="shared" si="2"/>
        <v>0.23333333333333334</v>
      </c>
      <c r="K24" s="1">
        <f t="shared" si="3"/>
        <v>0.23333333333333334</v>
      </c>
      <c r="L24">
        <v>85</v>
      </c>
      <c r="M24">
        <v>66</v>
      </c>
      <c r="N24">
        <v>324</v>
      </c>
      <c r="O24" s="1">
        <f t="shared" si="4"/>
        <v>0.26234567901234568</v>
      </c>
      <c r="P24" s="1">
        <f t="shared" si="5"/>
        <v>0.20370370370370369</v>
      </c>
    </row>
    <row r="25" spans="1:16" x14ac:dyDescent="0.25">
      <c r="A25" t="s">
        <v>23</v>
      </c>
      <c r="B25">
        <v>13</v>
      </c>
      <c r="C25">
        <v>12</v>
      </c>
      <c r="D25">
        <v>52</v>
      </c>
      <c r="E25" s="1">
        <f t="shared" si="0"/>
        <v>0.25</v>
      </c>
      <c r="F25" s="1">
        <f t="shared" si="1"/>
        <v>0.23076923076923078</v>
      </c>
      <c r="G25" s="6">
        <v>14</v>
      </c>
      <c r="H25">
        <v>14</v>
      </c>
      <c r="I25">
        <v>54</v>
      </c>
      <c r="J25" s="1">
        <f t="shared" si="2"/>
        <v>0.25925925925925924</v>
      </c>
      <c r="K25" s="1">
        <f t="shared" si="3"/>
        <v>0.25925925925925924</v>
      </c>
      <c r="L25">
        <v>22</v>
      </c>
      <c r="M25">
        <v>18</v>
      </c>
      <c r="N25">
        <v>75</v>
      </c>
      <c r="O25" s="1">
        <f t="shared" si="4"/>
        <v>0.29333333333333333</v>
      </c>
      <c r="P25" s="1">
        <f t="shared" si="5"/>
        <v>0.24</v>
      </c>
    </row>
    <row r="26" spans="1:16" x14ac:dyDescent="0.25">
      <c r="A26" t="s">
        <v>24</v>
      </c>
      <c r="B26">
        <v>508</v>
      </c>
      <c r="C26">
        <v>452</v>
      </c>
      <c r="D26">
        <v>928</v>
      </c>
      <c r="E26" s="1">
        <f t="shared" si="0"/>
        <v>0.54741379310344829</v>
      </c>
      <c r="F26" s="1">
        <f t="shared" si="1"/>
        <v>0.48706896551724138</v>
      </c>
      <c r="G26" s="6">
        <v>443</v>
      </c>
      <c r="H26">
        <v>397</v>
      </c>
      <c r="I26">
        <v>984</v>
      </c>
      <c r="J26" s="1">
        <f t="shared" si="2"/>
        <v>0.45020325203252032</v>
      </c>
      <c r="K26" s="1">
        <f t="shared" si="3"/>
        <v>0.40345528455284552</v>
      </c>
      <c r="L26">
        <v>322</v>
      </c>
      <c r="M26">
        <v>253</v>
      </c>
      <c r="N26">
        <v>1021</v>
      </c>
      <c r="O26" s="1">
        <f t="shared" si="4"/>
        <v>0.31537708129285014</v>
      </c>
      <c r="P26" s="1">
        <f t="shared" si="5"/>
        <v>0.24779627815866798</v>
      </c>
    </row>
    <row r="27" spans="1:16" x14ac:dyDescent="0.25">
      <c r="A27" t="s">
        <v>26</v>
      </c>
      <c r="B27">
        <v>53</v>
      </c>
      <c r="C27">
        <v>51</v>
      </c>
      <c r="D27">
        <v>77</v>
      </c>
      <c r="E27" s="1">
        <f t="shared" si="0"/>
        <v>0.68831168831168832</v>
      </c>
      <c r="F27" s="1">
        <f t="shared" si="1"/>
        <v>0.66233766233766234</v>
      </c>
      <c r="G27" s="6">
        <v>58</v>
      </c>
      <c r="H27">
        <v>57</v>
      </c>
      <c r="I27">
        <v>99</v>
      </c>
      <c r="J27" s="1">
        <f t="shared" si="2"/>
        <v>0.58585858585858586</v>
      </c>
      <c r="K27" s="1">
        <f t="shared" si="3"/>
        <v>0.5757575757575758</v>
      </c>
      <c r="L27">
        <v>41</v>
      </c>
      <c r="M27">
        <v>40</v>
      </c>
      <c r="N27">
        <v>79</v>
      </c>
      <c r="O27" s="1">
        <f t="shared" si="4"/>
        <v>0.51898734177215189</v>
      </c>
      <c r="P27" s="1">
        <f t="shared" si="5"/>
        <v>0.50632911392405067</v>
      </c>
    </row>
    <row r="28" spans="1:16" x14ac:dyDescent="0.25">
      <c r="A28" t="s">
        <v>27</v>
      </c>
      <c r="B28">
        <v>168</v>
      </c>
      <c r="C28">
        <v>147</v>
      </c>
      <c r="D28">
        <v>462</v>
      </c>
      <c r="E28" s="1">
        <f t="shared" si="0"/>
        <v>0.36363636363636365</v>
      </c>
      <c r="F28" s="1">
        <f t="shared" si="1"/>
        <v>0.31818181818181818</v>
      </c>
      <c r="G28" s="6">
        <v>113</v>
      </c>
      <c r="H28">
        <v>100</v>
      </c>
      <c r="I28">
        <v>441</v>
      </c>
      <c r="J28" s="1">
        <f t="shared" si="2"/>
        <v>0.25623582766439912</v>
      </c>
      <c r="K28" s="1">
        <f t="shared" si="3"/>
        <v>0.22675736961451248</v>
      </c>
      <c r="L28">
        <v>79</v>
      </c>
      <c r="M28">
        <v>63</v>
      </c>
      <c r="N28">
        <v>481</v>
      </c>
      <c r="O28" s="1">
        <f t="shared" si="4"/>
        <v>0.16424116424116425</v>
      </c>
      <c r="P28" s="1">
        <f t="shared" si="5"/>
        <v>0.13097713097713098</v>
      </c>
    </row>
    <row r="29" spans="1:16" x14ac:dyDescent="0.25">
      <c r="A29" t="s">
        <v>28</v>
      </c>
      <c r="B29">
        <v>310</v>
      </c>
      <c r="C29">
        <v>281</v>
      </c>
      <c r="D29">
        <v>768</v>
      </c>
      <c r="E29" s="1">
        <f t="shared" si="0"/>
        <v>0.40364583333333331</v>
      </c>
      <c r="F29" s="1">
        <f t="shared" si="1"/>
        <v>0.36588541666666669</v>
      </c>
      <c r="G29" s="6">
        <v>260</v>
      </c>
      <c r="H29">
        <v>231</v>
      </c>
      <c r="I29">
        <v>847</v>
      </c>
      <c r="J29" s="1">
        <f t="shared" si="2"/>
        <v>0.30696576151121607</v>
      </c>
      <c r="K29" s="1">
        <f t="shared" si="3"/>
        <v>0.27272727272727271</v>
      </c>
      <c r="L29">
        <v>256</v>
      </c>
      <c r="M29">
        <v>207</v>
      </c>
      <c r="N29">
        <v>866</v>
      </c>
      <c r="O29" s="1">
        <f t="shared" si="4"/>
        <v>0.29561200923787528</v>
      </c>
      <c r="P29" s="1">
        <f t="shared" si="5"/>
        <v>0.23903002309468821</v>
      </c>
    </row>
    <row r="30" spans="1:16" x14ac:dyDescent="0.25">
      <c r="A30" t="s">
        <v>29</v>
      </c>
      <c r="B30">
        <v>41</v>
      </c>
      <c r="C30">
        <v>32</v>
      </c>
      <c r="D30">
        <v>117</v>
      </c>
      <c r="E30" s="1">
        <f t="shared" si="0"/>
        <v>0.3504273504273504</v>
      </c>
      <c r="F30" s="1">
        <f t="shared" si="1"/>
        <v>0.27350427350427353</v>
      </c>
      <c r="G30" s="6">
        <v>34</v>
      </c>
      <c r="H30">
        <v>30</v>
      </c>
      <c r="I30">
        <v>129</v>
      </c>
      <c r="J30" s="1">
        <f t="shared" si="2"/>
        <v>0.26356589147286824</v>
      </c>
      <c r="K30" s="1">
        <f t="shared" si="3"/>
        <v>0.23255813953488372</v>
      </c>
      <c r="L30">
        <v>25</v>
      </c>
      <c r="M30">
        <v>22</v>
      </c>
      <c r="N30">
        <v>132</v>
      </c>
      <c r="O30" s="1">
        <f t="shared" si="4"/>
        <v>0.18939393939393939</v>
      </c>
      <c r="P30" s="1">
        <f t="shared" si="5"/>
        <v>0.16666666666666666</v>
      </c>
    </row>
    <row r="31" spans="1:16" x14ac:dyDescent="0.25">
      <c r="A31" t="s">
        <v>30</v>
      </c>
      <c r="B31">
        <v>82</v>
      </c>
      <c r="C31">
        <v>72</v>
      </c>
      <c r="D31">
        <v>200</v>
      </c>
      <c r="E31" s="1">
        <f t="shared" si="0"/>
        <v>0.41</v>
      </c>
      <c r="F31" s="1">
        <f t="shared" si="1"/>
        <v>0.36</v>
      </c>
      <c r="G31" s="6">
        <v>58</v>
      </c>
      <c r="H31">
        <v>55</v>
      </c>
      <c r="I31">
        <v>220</v>
      </c>
      <c r="J31" s="1">
        <f t="shared" si="2"/>
        <v>0.26363636363636361</v>
      </c>
      <c r="K31" s="1">
        <f t="shared" si="3"/>
        <v>0.25</v>
      </c>
      <c r="L31">
        <v>70</v>
      </c>
      <c r="M31">
        <v>60</v>
      </c>
      <c r="N31">
        <v>219</v>
      </c>
      <c r="O31" s="1">
        <f t="shared" si="4"/>
        <v>0.31963470319634701</v>
      </c>
      <c r="P31" s="1">
        <f t="shared" si="5"/>
        <v>0.27397260273972601</v>
      </c>
    </row>
    <row r="32" spans="1:16" x14ac:dyDescent="0.25">
      <c r="A32" t="s">
        <v>31</v>
      </c>
      <c r="B32">
        <v>2492</v>
      </c>
      <c r="C32">
        <v>2231</v>
      </c>
      <c r="D32">
        <v>5279</v>
      </c>
      <c r="E32" s="1">
        <f t="shared" si="0"/>
        <v>0.47205910210267094</v>
      </c>
      <c r="F32" s="1">
        <f t="shared" si="1"/>
        <v>0.42261792006061755</v>
      </c>
      <c r="G32" s="6">
        <v>2031</v>
      </c>
      <c r="H32">
        <v>1831</v>
      </c>
      <c r="I32">
        <v>5416</v>
      </c>
      <c r="J32" s="1">
        <f t="shared" si="2"/>
        <v>0.375</v>
      </c>
      <c r="K32" s="1">
        <f t="shared" si="3"/>
        <v>0.33807237813884788</v>
      </c>
      <c r="L32">
        <v>1868</v>
      </c>
      <c r="M32">
        <v>1437</v>
      </c>
      <c r="N32">
        <v>5562</v>
      </c>
      <c r="O32" s="1">
        <f t="shared" si="4"/>
        <v>0.33585041352031642</v>
      </c>
      <c r="P32" s="1">
        <f t="shared" si="5"/>
        <v>0.25836030204962246</v>
      </c>
    </row>
    <row r="33" spans="1:16" x14ac:dyDescent="0.25">
      <c r="A33" t="s">
        <v>32</v>
      </c>
      <c r="B33">
        <v>5</v>
      </c>
      <c r="C33">
        <v>4</v>
      </c>
      <c r="D33">
        <v>10</v>
      </c>
      <c r="E33" s="1">
        <f t="shared" si="0"/>
        <v>0.5</v>
      </c>
      <c r="F33" s="1">
        <f t="shared" si="1"/>
        <v>0.4</v>
      </c>
      <c r="G33" s="6">
        <v>2</v>
      </c>
      <c r="H33">
        <v>2</v>
      </c>
      <c r="I33">
        <v>11</v>
      </c>
      <c r="J33" s="1">
        <f t="shared" si="2"/>
        <v>0.18181818181818182</v>
      </c>
      <c r="K33" s="1">
        <f t="shared" si="3"/>
        <v>0.18181818181818182</v>
      </c>
      <c r="L33">
        <v>1</v>
      </c>
      <c r="M33">
        <v>1</v>
      </c>
      <c r="N33">
        <v>5</v>
      </c>
      <c r="O33" s="1">
        <f t="shared" si="4"/>
        <v>0.2</v>
      </c>
      <c r="P33" s="1">
        <f t="shared" si="5"/>
        <v>0.2</v>
      </c>
    </row>
    <row r="34" spans="1:16" x14ac:dyDescent="0.25">
      <c r="A34" t="s">
        <v>33</v>
      </c>
      <c r="B34">
        <v>5</v>
      </c>
      <c r="C34">
        <v>5</v>
      </c>
      <c r="D34">
        <v>50</v>
      </c>
      <c r="E34" s="1">
        <f t="shared" si="0"/>
        <v>0.1</v>
      </c>
      <c r="F34" s="1">
        <f t="shared" si="1"/>
        <v>0.1</v>
      </c>
      <c r="G34" s="6">
        <v>5</v>
      </c>
      <c r="H34">
        <v>3</v>
      </c>
      <c r="I34">
        <v>37</v>
      </c>
      <c r="J34" s="1">
        <f t="shared" si="2"/>
        <v>0.13513513513513514</v>
      </c>
      <c r="K34" s="1">
        <f t="shared" si="3"/>
        <v>8.1081081081081086E-2</v>
      </c>
      <c r="L34">
        <v>7</v>
      </c>
      <c r="M34">
        <v>5</v>
      </c>
      <c r="N34">
        <v>51</v>
      </c>
      <c r="O34" s="1">
        <f t="shared" si="4"/>
        <v>0.13725490196078433</v>
      </c>
      <c r="P34" s="1">
        <f t="shared" si="5"/>
        <v>9.8039215686274508E-2</v>
      </c>
    </row>
    <row r="35" spans="1:16" x14ac:dyDescent="0.25">
      <c r="A35" t="s">
        <v>34</v>
      </c>
      <c r="B35">
        <v>88</v>
      </c>
      <c r="C35">
        <v>85</v>
      </c>
      <c r="D35">
        <v>172</v>
      </c>
      <c r="E35" s="1">
        <f t="shared" si="0"/>
        <v>0.51162790697674421</v>
      </c>
      <c r="F35" s="1">
        <f t="shared" si="1"/>
        <v>0.4941860465116279</v>
      </c>
      <c r="G35" s="6">
        <v>71</v>
      </c>
      <c r="H35">
        <v>65</v>
      </c>
      <c r="I35">
        <v>139</v>
      </c>
      <c r="J35" s="1">
        <f t="shared" si="2"/>
        <v>0.51079136690647486</v>
      </c>
      <c r="K35" s="1">
        <f t="shared" si="3"/>
        <v>0.46762589928057552</v>
      </c>
      <c r="L35">
        <v>69</v>
      </c>
      <c r="M35">
        <v>63</v>
      </c>
      <c r="N35">
        <v>171</v>
      </c>
      <c r="O35" s="1">
        <f t="shared" si="4"/>
        <v>0.40350877192982454</v>
      </c>
      <c r="P35" s="1">
        <f t="shared" si="5"/>
        <v>0.36842105263157893</v>
      </c>
    </row>
    <row r="36" spans="1:16" x14ac:dyDescent="0.25">
      <c r="A36" t="s">
        <v>35</v>
      </c>
      <c r="B36">
        <v>2</v>
      </c>
      <c r="C36">
        <v>2</v>
      </c>
      <c r="D36">
        <v>14</v>
      </c>
      <c r="E36" s="1">
        <f t="shared" si="0"/>
        <v>0.14285714285714285</v>
      </c>
      <c r="F36" s="1">
        <f t="shared" si="1"/>
        <v>0.14285714285714285</v>
      </c>
      <c r="G36" s="6">
        <v>4</v>
      </c>
      <c r="H36">
        <v>4</v>
      </c>
      <c r="I36">
        <v>19</v>
      </c>
      <c r="J36" s="1">
        <f t="shared" si="2"/>
        <v>0.21052631578947367</v>
      </c>
      <c r="K36" s="1">
        <f t="shared" si="3"/>
        <v>0.21052631578947367</v>
      </c>
      <c r="L36">
        <v>2</v>
      </c>
      <c r="M36">
        <v>2</v>
      </c>
      <c r="N36">
        <v>20</v>
      </c>
      <c r="O36" s="1">
        <f t="shared" si="4"/>
        <v>0.1</v>
      </c>
      <c r="P36" s="1">
        <f t="shared" si="5"/>
        <v>0.1</v>
      </c>
    </row>
    <row r="37" spans="1:16" x14ac:dyDescent="0.25">
      <c r="A37" t="s">
        <v>36</v>
      </c>
      <c r="B37">
        <v>124</v>
      </c>
      <c r="C37">
        <v>115</v>
      </c>
      <c r="D37">
        <v>395</v>
      </c>
      <c r="E37" s="1">
        <f t="shared" si="0"/>
        <v>0.3139240506329114</v>
      </c>
      <c r="F37" s="1">
        <f t="shared" si="1"/>
        <v>0.29113924050632911</v>
      </c>
      <c r="G37" s="6">
        <v>70</v>
      </c>
      <c r="H37">
        <v>58</v>
      </c>
      <c r="I37">
        <v>407</v>
      </c>
      <c r="J37" s="1">
        <f t="shared" si="2"/>
        <v>0.171990171990172</v>
      </c>
      <c r="K37" s="1">
        <f t="shared" si="3"/>
        <v>0.14250614250614252</v>
      </c>
      <c r="L37">
        <v>116</v>
      </c>
      <c r="M37">
        <v>87</v>
      </c>
      <c r="N37">
        <v>445</v>
      </c>
      <c r="O37" s="1">
        <f t="shared" si="4"/>
        <v>0.26067415730337079</v>
      </c>
      <c r="P37" s="1">
        <f t="shared" si="5"/>
        <v>0.19550561797752808</v>
      </c>
    </row>
    <row r="38" spans="1:16" x14ac:dyDescent="0.25">
      <c r="A38" t="s">
        <v>37</v>
      </c>
      <c r="B38">
        <v>98</v>
      </c>
      <c r="C38">
        <v>93</v>
      </c>
      <c r="D38">
        <v>293</v>
      </c>
      <c r="E38" s="1">
        <f t="shared" si="0"/>
        <v>0.33447098976109213</v>
      </c>
      <c r="F38" s="1">
        <f t="shared" si="1"/>
        <v>0.3174061433447099</v>
      </c>
      <c r="G38" s="6">
        <v>48</v>
      </c>
      <c r="H38">
        <v>43</v>
      </c>
      <c r="I38">
        <v>310</v>
      </c>
      <c r="J38" s="1">
        <f t="shared" si="2"/>
        <v>0.15483870967741936</v>
      </c>
      <c r="K38" s="1">
        <f t="shared" si="3"/>
        <v>0.13870967741935483</v>
      </c>
      <c r="L38">
        <v>65</v>
      </c>
      <c r="M38">
        <v>57</v>
      </c>
      <c r="N38">
        <v>335</v>
      </c>
      <c r="O38" s="1">
        <f t="shared" si="4"/>
        <v>0.19402985074626866</v>
      </c>
      <c r="P38" s="1">
        <f t="shared" si="5"/>
        <v>0.17014925373134329</v>
      </c>
    </row>
    <row r="39" spans="1:16" x14ac:dyDescent="0.25">
      <c r="A39" t="s">
        <v>38</v>
      </c>
      <c r="B39">
        <v>70</v>
      </c>
      <c r="C39">
        <v>62</v>
      </c>
      <c r="D39">
        <v>152</v>
      </c>
      <c r="E39" s="1">
        <f t="shared" si="0"/>
        <v>0.46052631578947367</v>
      </c>
      <c r="F39" s="1">
        <f t="shared" si="1"/>
        <v>0.40789473684210525</v>
      </c>
      <c r="G39" s="6">
        <v>78</v>
      </c>
      <c r="H39">
        <v>66</v>
      </c>
      <c r="I39">
        <v>176</v>
      </c>
      <c r="J39" s="1">
        <f t="shared" si="2"/>
        <v>0.44318181818181818</v>
      </c>
      <c r="K39" s="1">
        <f t="shared" si="3"/>
        <v>0.375</v>
      </c>
      <c r="L39">
        <v>71</v>
      </c>
      <c r="M39">
        <v>63</v>
      </c>
      <c r="N39">
        <v>169</v>
      </c>
      <c r="O39" s="1">
        <f t="shared" si="4"/>
        <v>0.42011834319526625</v>
      </c>
      <c r="P39" s="1">
        <f t="shared" si="5"/>
        <v>0.37278106508875741</v>
      </c>
    </row>
    <row r="40" spans="1:16" x14ac:dyDescent="0.25">
      <c r="A40" t="s">
        <v>39</v>
      </c>
      <c r="B40">
        <v>144</v>
      </c>
      <c r="C40">
        <v>128</v>
      </c>
      <c r="D40">
        <v>387</v>
      </c>
      <c r="E40" s="1">
        <f t="shared" si="0"/>
        <v>0.37209302325581395</v>
      </c>
      <c r="F40" s="1">
        <f t="shared" si="1"/>
        <v>0.33074935400516797</v>
      </c>
      <c r="G40" s="6">
        <v>97</v>
      </c>
      <c r="H40">
        <v>91</v>
      </c>
      <c r="I40">
        <v>351</v>
      </c>
      <c r="J40" s="1">
        <f t="shared" si="2"/>
        <v>0.27635327635327633</v>
      </c>
      <c r="K40" s="1">
        <f t="shared" si="3"/>
        <v>0.25925925925925924</v>
      </c>
      <c r="L40">
        <v>104</v>
      </c>
      <c r="M40">
        <v>75</v>
      </c>
      <c r="N40">
        <v>467</v>
      </c>
      <c r="O40" s="1">
        <f t="shared" si="4"/>
        <v>0.22269807280513917</v>
      </c>
      <c r="P40" s="1">
        <f t="shared" si="5"/>
        <v>0.16059957173447537</v>
      </c>
    </row>
    <row r="41" spans="1:16" x14ac:dyDescent="0.25">
      <c r="A41" t="s">
        <v>40</v>
      </c>
      <c r="B41">
        <v>143</v>
      </c>
      <c r="C41">
        <v>122</v>
      </c>
      <c r="D41">
        <v>246</v>
      </c>
      <c r="E41" s="1">
        <f t="shared" si="0"/>
        <v>0.58130081300813008</v>
      </c>
      <c r="F41" s="1">
        <f t="shared" si="1"/>
        <v>0.49593495934959347</v>
      </c>
      <c r="G41" s="6">
        <v>83</v>
      </c>
      <c r="H41">
        <v>76</v>
      </c>
      <c r="I41">
        <v>258</v>
      </c>
      <c r="J41" s="1">
        <f t="shared" si="2"/>
        <v>0.32170542635658916</v>
      </c>
      <c r="K41" s="1">
        <f t="shared" si="3"/>
        <v>0.29457364341085274</v>
      </c>
      <c r="L41">
        <v>80</v>
      </c>
      <c r="M41">
        <v>69</v>
      </c>
      <c r="N41">
        <v>257</v>
      </c>
      <c r="O41" s="1">
        <f t="shared" si="4"/>
        <v>0.31128404669260701</v>
      </c>
      <c r="P41" s="1">
        <f t="shared" si="5"/>
        <v>0.26848249027237353</v>
      </c>
    </row>
    <row r="42" spans="1:16" x14ac:dyDescent="0.25">
      <c r="A42" t="s">
        <v>41</v>
      </c>
      <c r="B42">
        <v>154</v>
      </c>
      <c r="C42">
        <v>140</v>
      </c>
      <c r="D42">
        <v>271</v>
      </c>
      <c r="E42" s="1">
        <f t="shared" si="0"/>
        <v>0.56826568265682653</v>
      </c>
      <c r="F42" s="1">
        <f t="shared" si="1"/>
        <v>0.51660516605166051</v>
      </c>
      <c r="G42" s="6">
        <v>167</v>
      </c>
      <c r="H42">
        <v>155</v>
      </c>
      <c r="I42">
        <v>327</v>
      </c>
      <c r="J42" s="1">
        <f t="shared" si="2"/>
        <v>0.5107033639143731</v>
      </c>
      <c r="K42" s="1">
        <f t="shared" si="3"/>
        <v>0.47400611620795108</v>
      </c>
      <c r="L42">
        <v>136</v>
      </c>
      <c r="M42">
        <v>109</v>
      </c>
      <c r="N42">
        <v>334</v>
      </c>
      <c r="O42" s="1">
        <f t="shared" si="4"/>
        <v>0.40718562874251496</v>
      </c>
      <c r="P42" s="1">
        <f t="shared" si="5"/>
        <v>0.32634730538922158</v>
      </c>
    </row>
    <row r="43" spans="1:16" x14ac:dyDescent="0.25">
      <c r="A43" t="s">
        <v>42</v>
      </c>
      <c r="B43">
        <v>5</v>
      </c>
      <c r="C43">
        <v>5</v>
      </c>
      <c r="D43">
        <v>12</v>
      </c>
      <c r="E43" s="1">
        <f t="shared" si="0"/>
        <v>0.41666666666666669</v>
      </c>
      <c r="F43" s="1">
        <f t="shared" si="1"/>
        <v>0.41666666666666669</v>
      </c>
      <c r="G43" s="6">
        <v>6</v>
      </c>
      <c r="H43">
        <v>6</v>
      </c>
      <c r="I43">
        <v>16</v>
      </c>
      <c r="J43" s="1">
        <f t="shared" si="2"/>
        <v>0.375</v>
      </c>
      <c r="K43" s="1">
        <f t="shared" si="3"/>
        <v>0.375</v>
      </c>
      <c r="L43">
        <v>10</v>
      </c>
      <c r="M43">
        <v>9</v>
      </c>
      <c r="N43">
        <v>11</v>
      </c>
      <c r="O43" s="1">
        <f t="shared" si="4"/>
        <v>0.90909090909090906</v>
      </c>
      <c r="P43" s="1">
        <f t="shared" si="5"/>
        <v>0.81818181818181823</v>
      </c>
    </row>
    <row r="44" spans="1:16" x14ac:dyDescent="0.25">
      <c r="A44" t="s">
        <v>43</v>
      </c>
      <c r="B44">
        <v>103</v>
      </c>
      <c r="C44">
        <v>92</v>
      </c>
      <c r="D44">
        <v>203</v>
      </c>
      <c r="E44" s="1">
        <f t="shared" si="0"/>
        <v>0.5073891625615764</v>
      </c>
      <c r="F44" s="1">
        <f t="shared" si="1"/>
        <v>0.45320197044334976</v>
      </c>
      <c r="G44" s="6">
        <v>121</v>
      </c>
      <c r="H44">
        <v>112</v>
      </c>
      <c r="I44">
        <v>224</v>
      </c>
      <c r="J44" s="1">
        <f t="shared" si="2"/>
        <v>0.5401785714285714</v>
      </c>
      <c r="K44" s="1">
        <f t="shared" si="3"/>
        <v>0.5</v>
      </c>
      <c r="L44">
        <v>68</v>
      </c>
      <c r="M44">
        <v>56</v>
      </c>
      <c r="N44">
        <v>194</v>
      </c>
      <c r="O44" s="1">
        <f t="shared" si="4"/>
        <v>0.35051546391752575</v>
      </c>
      <c r="P44" s="1">
        <f t="shared" si="5"/>
        <v>0.28865979381443296</v>
      </c>
    </row>
    <row r="45" spans="1:16" x14ac:dyDescent="0.25">
      <c r="A45" t="s">
        <v>44</v>
      </c>
      <c r="B45">
        <v>9</v>
      </c>
      <c r="C45">
        <v>9</v>
      </c>
      <c r="D45">
        <v>24</v>
      </c>
      <c r="E45" s="1">
        <f t="shared" si="0"/>
        <v>0.375</v>
      </c>
      <c r="F45" s="1">
        <f t="shared" si="1"/>
        <v>0.375</v>
      </c>
      <c r="G45" s="6">
        <v>6</v>
      </c>
      <c r="H45">
        <v>6</v>
      </c>
      <c r="I45">
        <v>24</v>
      </c>
      <c r="J45" s="1">
        <f t="shared" si="2"/>
        <v>0.25</v>
      </c>
      <c r="K45" s="1">
        <f t="shared" si="3"/>
        <v>0.25</v>
      </c>
      <c r="L45">
        <v>8</v>
      </c>
      <c r="M45">
        <v>7</v>
      </c>
      <c r="N45">
        <v>33</v>
      </c>
      <c r="O45" s="1">
        <f t="shared" si="4"/>
        <v>0.24242424242424243</v>
      </c>
      <c r="P45" s="1">
        <f t="shared" si="5"/>
        <v>0.21212121212121213</v>
      </c>
    </row>
    <row r="46" spans="1:16" x14ac:dyDescent="0.25">
      <c r="A46" t="s">
        <v>45</v>
      </c>
      <c r="B46">
        <v>270</v>
      </c>
      <c r="C46">
        <v>259</v>
      </c>
      <c r="D46">
        <v>443</v>
      </c>
      <c r="E46" s="1">
        <f t="shared" si="0"/>
        <v>0.60948081264108356</v>
      </c>
      <c r="F46" s="1">
        <f t="shared" si="1"/>
        <v>0.58465011286681712</v>
      </c>
      <c r="G46" s="6">
        <v>226</v>
      </c>
      <c r="H46">
        <v>216</v>
      </c>
      <c r="I46">
        <v>417</v>
      </c>
      <c r="J46" s="1">
        <f t="shared" si="2"/>
        <v>0.54196642685851315</v>
      </c>
      <c r="K46" s="1">
        <f t="shared" si="3"/>
        <v>0.51798561151079137</v>
      </c>
      <c r="L46">
        <v>185</v>
      </c>
      <c r="M46">
        <v>155</v>
      </c>
      <c r="N46">
        <v>455</v>
      </c>
      <c r="O46" s="1">
        <f t="shared" si="4"/>
        <v>0.40659340659340659</v>
      </c>
      <c r="P46" s="1">
        <f t="shared" si="5"/>
        <v>0.34065934065934067</v>
      </c>
    </row>
    <row r="47" spans="1:16" x14ac:dyDescent="0.25">
      <c r="A47" t="s">
        <v>120</v>
      </c>
      <c r="B47">
        <f>SUM(B2:B46)</f>
        <v>7985</v>
      </c>
      <c r="C47">
        <f>SUM(C2:C46)</f>
        <v>7201</v>
      </c>
      <c r="D47">
        <f t="shared" ref="D47:N47" si="6">SUM(D2:D46)</f>
        <v>17417</v>
      </c>
      <c r="E47" s="1">
        <f t="shared" si="0"/>
        <v>0.45846012516506862</v>
      </c>
      <c r="F47" s="1">
        <f t="shared" si="1"/>
        <v>0.41344663260033299</v>
      </c>
      <c r="G47" s="6">
        <f>SUM(G2:G46)</f>
        <v>6360</v>
      </c>
      <c r="H47">
        <f t="shared" si="6"/>
        <v>5706</v>
      </c>
      <c r="I47">
        <f t="shared" si="6"/>
        <v>17982</v>
      </c>
      <c r="J47" s="1">
        <f t="shared" si="2"/>
        <v>0.35368702035368704</v>
      </c>
      <c r="K47" s="1">
        <f t="shared" si="3"/>
        <v>0.31731731731731733</v>
      </c>
      <c r="L47">
        <f t="shared" si="6"/>
        <v>5904</v>
      </c>
      <c r="M47">
        <f t="shared" si="6"/>
        <v>4672</v>
      </c>
      <c r="N47">
        <f t="shared" si="6"/>
        <v>18439</v>
      </c>
      <c r="O47" s="1">
        <f t="shared" si="4"/>
        <v>0.32019089972341236</v>
      </c>
      <c r="P47" s="1">
        <f t="shared" si="5"/>
        <v>0.25337599652909593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B19" workbookViewId="0">
      <selection activeCell="L16" sqref="L16"/>
    </sheetView>
  </sheetViews>
  <sheetFormatPr baseColWidth="10" defaultRowHeight="15" x14ac:dyDescent="0.25"/>
  <cols>
    <col min="1" max="1" width="23.5703125" bestFit="1" customWidth="1"/>
    <col min="2" max="3" width="19.5703125" bestFit="1" customWidth="1"/>
    <col min="4" max="4" width="20.42578125" bestFit="1" customWidth="1"/>
    <col min="5" max="5" width="29" bestFit="1" customWidth="1"/>
    <col min="6" max="6" width="29.140625" bestFit="1" customWidth="1"/>
    <col min="7" max="7" width="19.5703125" style="6" bestFit="1" customWidth="1"/>
    <col min="8" max="8" width="19.5703125" bestFit="1" customWidth="1"/>
    <col min="9" max="9" width="21.5703125" bestFit="1" customWidth="1"/>
    <col min="10" max="10" width="29" style="1" bestFit="1" customWidth="1"/>
    <col min="11" max="11" width="29" style="1" customWidth="1"/>
  </cols>
  <sheetData>
    <row r="1" spans="1:11" x14ac:dyDescent="0.25">
      <c r="A1" t="s">
        <v>25</v>
      </c>
      <c r="B1" t="s">
        <v>140</v>
      </c>
      <c r="C1" t="s">
        <v>141</v>
      </c>
      <c r="D1" t="s">
        <v>142</v>
      </c>
      <c r="E1" t="s">
        <v>143</v>
      </c>
      <c r="F1" t="s">
        <v>144</v>
      </c>
      <c r="G1" s="6" t="s">
        <v>145</v>
      </c>
      <c r="H1" t="s">
        <v>146</v>
      </c>
      <c r="I1" t="s">
        <v>147</v>
      </c>
      <c r="J1" s="1" t="s">
        <v>148</v>
      </c>
      <c r="K1" s="1" t="s">
        <v>149</v>
      </c>
    </row>
    <row r="2" spans="1:11" x14ac:dyDescent="0.25">
      <c r="A2" t="s">
        <v>0</v>
      </c>
      <c r="B2">
        <v>31</v>
      </c>
      <c r="C2">
        <v>24</v>
      </c>
      <c r="D2">
        <v>63</v>
      </c>
      <c r="E2" s="1">
        <f>B2/D2</f>
        <v>0.49206349206349204</v>
      </c>
      <c r="F2" s="1">
        <f>C2/D2</f>
        <v>0.38095238095238093</v>
      </c>
      <c r="G2" s="6">
        <v>31</v>
      </c>
      <c r="H2">
        <v>23</v>
      </c>
      <c r="I2">
        <v>53</v>
      </c>
      <c r="J2" s="1">
        <f>G2/I2</f>
        <v>0.58490566037735847</v>
      </c>
      <c r="K2" s="1">
        <f>H2/I2</f>
        <v>0.43396226415094341</v>
      </c>
    </row>
    <row r="3" spans="1:11" x14ac:dyDescent="0.25">
      <c r="A3" t="s">
        <v>1</v>
      </c>
      <c r="B3">
        <v>22</v>
      </c>
      <c r="C3">
        <v>19</v>
      </c>
      <c r="D3">
        <v>69</v>
      </c>
      <c r="E3" s="1">
        <f t="shared" ref="E3:E47" si="0">B3/D3</f>
        <v>0.3188405797101449</v>
      </c>
      <c r="F3" s="1">
        <f t="shared" ref="F3:F47" si="1">C3/D3</f>
        <v>0.27536231884057971</v>
      </c>
      <c r="G3" s="6">
        <v>16</v>
      </c>
      <c r="H3">
        <v>10</v>
      </c>
      <c r="I3">
        <v>85</v>
      </c>
      <c r="J3" s="1">
        <f t="shared" ref="J3:J47" si="2">G3/I3</f>
        <v>0.18823529411764706</v>
      </c>
      <c r="K3" s="1">
        <f t="shared" ref="K3:K47" si="3">H3/I3</f>
        <v>0.11764705882352941</v>
      </c>
    </row>
    <row r="4" spans="1:11" x14ac:dyDescent="0.25">
      <c r="A4" t="s">
        <v>2</v>
      </c>
      <c r="B4">
        <v>87</v>
      </c>
      <c r="C4">
        <v>75</v>
      </c>
      <c r="D4">
        <v>201</v>
      </c>
      <c r="E4" s="1">
        <f t="shared" si="0"/>
        <v>0.43283582089552236</v>
      </c>
      <c r="F4" s="1">
        <f t="shared" si="1"/>
        <v>0.37313432835820898</v>
      </c>
      <c r="G4" s="6">
        <v>92</v>
      </c>
      <c r="H4">
        <v>68</v>
      </c>
      <c r="I4">
        <v>262</v>
      </c>
      <c r="J4" s="1">
        <f t="shared" si="2"/>
        <v>0.35114503816793891</v>
      </c>
      <c r="K4" s="1">
        <f t="shared" si="3"/>
        <v>0.25954198473282442</v>
      </c>
    </row>
    <row r="5" spans="1:11" x14ac:dyDescent="0.25">
      <c r="A5" t="s">
        <v>3</v>
      </c>
      <c r="B5">
        <v>5</v>
      </c>
      <c r="C5">
        <v>5</v>
      </c>
      <c r="D5">
        <v>11</v>
      </c>
      <c r="E5" s="1">
        <f t="shared" si="0"/>
        <v>0.45454545454545453</v>
      </c>
      <c r="F5" s="1">
        <f t="shared" si="1"/>
        <v>0.45454545454545453</v>
      </c>
      <c r="G5" s="6">
        <v>3</v>
      </c>
      <c r="H5">
        <v>2</v>
      </c>
      <c r="I5">
        <v>9</v>
      </c>
      <c r="J5" s="1">
        <f t="shared" si="2"/>
        <v>0.33333333333333331</v>
      </c>
      <c r="K5" s="1">
        <f t="shared" si="3"/>
        <v>0.22222222222222221</v>
      </c>
    </row>
    <row r="6" spans="1:11" x14ac:dyDescent="0.25">
      <c r="A6" t="s">
        <v>4</v>
      </c>
      <c r="B6">
        <v>60</v>
      </c>
      <c r="C6">
        <v>50</v>
      </c>
      <c r="D6">
        <v>189</v>
      </c>
      <c r="E6" s="1">
        <f t="shared" si="0"/>
        <v>0.31746031746031744</v>
      </c>
      <c r="F6" s="1">
        <f t="shared" si="1"/>
        <v>0.26455026455026454</v>
      </c>
      <c r="G6" s="6">
        <v>49</v>
      </c>
      <c r="H6">
        <v>41</v>
      </c>
      <c r="I6">
        <v>237</v>
      </c>
      <c r="J6" s="1">
        <f t="shared" si="2"/>
        <v>0.20675105485232068</v>
      </c>
      <c r="K6" s="1">
        <f t="shared" si="3"/>
        <v>0.1729957805907173</v>
      </c>
    </row>
    <row r="7" spans="1:11" x14ac:dyDescent="0.25">
      <c r="A7" t="s">
        <v>5</v>
      </c>
      <c r="B7">
        <v>22</v>
      </c>
      <c r="C7">
        <v>22</v>
      </c>
      <c r="D7">
        <v>139</v>
      </c>
      <c r="E7" s="1">
        <f t="shared" si="0"/>
        <v>0.15827338129496402</v>
      </c>
      <c r="F7" s="1">
        <f t="shared" si="1"/>
        <v>0.15827338129496402</v>
      </c>
      <c r="G7" s="6">
        <v>19</v>
      </c>
      <c r="H7">
        <v>11</v>
      </c>
      <c r="I7">
        <v>116</v>
      </c>
      <c r="J7" s="1">
        <f t="shared" si="2"/>
        <v>0.16379310344827586</v>
      </c>
      <c r="K7" s="1">
        <f t="shared" si="3"/>
        <v>9.4827586206896547E-2</v>
      </c>
    </row>
    <row r="8" spans="1:11" x14ac:dyDescent="0.25">
      <c r="A8" t="s">
        <v>6</v>
      </c>
      <c r="B8">
        <v>8</v>
      </c>
      <c r="C8">
        <v>8</v>
      </c>
      <c r="D8">
        <v>11</v>
      </c>
      <c r="E8" s="1">
        <f t="shared" si="0"/>
        <v>0.72727272727272729</v>
      </c>
      <c r="F8" s="1">
        <f t="shared" si="1"/>
        <v>0.72727272727272729</v>
      </c>
      <c r="G8" s="6">
        <v>6</v>
      </c>
      <c r="H8">
        <v>5</v>
      </c>
      <c r="I8">
        <v>10</v>
      </c>
      <c r="J8" s="1">
        <f t="shared" si="2"/>
        <v>0.6</v>
      </c>
      <c r="K8" s="1">
        <f t="shared" si="3"/>
        <v>0.5</v>
      </c>
    </row>
    <row r="9" spans="1:11" x14ac:dyDescent="0.25">
      <c r="A9" t="s">
        <v>7</v>
      </c>
      <c r="B9">
        <v>25</v>
      </c>
      <c r="C9">
        <v>20</v>
      </c>
      <c r="D9">
        <v>58</v>
      </c>
      <c r="E9" s="1">
        <f t="shared" si="0"/>
        <v>0.43103448275862066</v>
      </c>
      <c r="F9" s="1">
        <f t="shared" si="1"/>
        <v>0.34482758620689657</v>
      </c>
      <c r="G9" s="6">
        <v>21</v>
      </c>
      <c r="H9">
        <v>16</v>
      </c>
      <c r="I9">
        <v>57</v>
      </c>
      <c r="J9" s="1">
        <f t="shared" si="2"/>
        <v>0.36842105263157893</v>
      </c>
      <c r="K9" s="1">
        <f t="shared" si="3"/>
        <v>0.2807017543859649</v>
      </c>
    </row>
    <row r="10" spans="1:11" x14ac:dyDescent="0.25">
      <c r="A10" t="s">
        <v>8</v>
      </c>
      <c r="B10">
        <v>33</v>
      </c>
      <c r="C10">
        <v>28</v>
      </c>
      <c r="D10">
        <v>125</v>
      </c>
      <c r="E10" s="1">
        <f t="shared" si="0"/>
        <v>0.26400000000000001</v>
      </c>
      <c r="F10" s="1">
        <f t="shared" si="1"/>
        <v>0.224</v>
      </c>
      <c r="G10" s="6">
        <v>29</v>
      </c>
      <c r="H10">
        <v>20</v>
      </c>
      <c r="I10">
        <v>140</v>
      </c>
      <c r="J10" s="1">
        <f t="shared" si="2"/>
        <v>0.20714285714285716</v>
      </c>
      <c r="K10" s="1">
        <f t="shared" si="3"/>
        <v>0.14285714285714285</v>
      </c>
    </row>
    <row r="11" spans="1:11" x14ac:dyDescent="0.25">
      <c r="A11" t="s">
        <v>9</v>
      </c>
      <c r="B11">
        <v>31</v>
      </c>
      <c r="C11">
        <v>30</v>
      </c>
      <c r="D11">
        <v>106</v>
      </c>
      <c r="E11" s="1">
        <f t="shared" si="0"/>
        <v>0.29245283018867924</v>
      </c>
      <c r="F11" s="1">
        <f t="shared" si="1"/>
        <v>0.28301886792452829</v>
      </c>
      <c r="G11" s="6">
        <v>42</v>
      </c>
      <c r="H11">
        <v>35</v>
      </c>
      <c r="I11">
        <v>127</v>
      </c>
      <c r="J11" s="1">
        <f t="shared" si="2"/>
        <v>0.33070866141732286</v>
      </c>
      <c r="K11" s="1">
        <f t="shared" si="3"/>
        <v>0.27559055118110237</v>
      </c>
    </row>
    <row r="12" spans="1:11" x14ac:dyDescent="0.25">
      <c r="A12" t="s">
        <v>10</v>
      </c>
      <c r="B12">
        <v>29</v>
      </c>
      <c r="C12">
        <v>27</v>
      </c>
      <c r="D12">
        <v>52</v>
      </c>
      <c r="E12" s="1">
        <f t="shared" si="0"/>
        <v>0.55769230769230771</v>
      </c>
      <c r="F12" s="1">
        <f t="shared" si="1"/>
        <v>0.51923076923076927</v>
      </c>
      <c r="G12" s="6">
        <v>20</v>
      </c>
      <c r="H12">
        <v>16</v>
      </c>
      <c r="I12">
        <v>53</v>
      </c>
      <c r="J12" s="1">
        <f t="shared" si="2"/>
        <v>0.37735849056603776</v>
      </c>
      <c r="K12" s="1">
        <f t="shared" si="3"/>
        <v>0.30188679245283018</v>
      </c>
    </row>
    <row r="13" spans="1:11" x14ac:dyDescent="0.25">
      <c r="A13" t="s">
        <v>11</v>
      </c>
      <c r="B13">
        <v>20</v>
      </c>
      <c r="C13">
        <v>20</v>
      </c>
      <c r="D13">
        <v>51</v>
      </c>
      <c r="E13" s="1">
        <f t="shared" si="0"/>
        <v>0.39215686274509803</v>
      </c>
      <c r="F13" s="1">
        <f t="shared" si="1"/>
        <v>0.39215686274509803</v>
      </c>
      <c r="G13" s="6">
        <v>19</v>
      </c>
      <c r="H13">
        <v>12</v>
      </c>
      <c r="I13">
        <v>48</v>
      </c>
      <c r="J13" s="1">
        <f t="shared" si="2"/>
        <v>0.39583333333333331</v>
      </c>
      <c r="K13" s="1">
        <f t="shared" si="3"/>
        <v>0.25</v>
      </c>
    </row>
    <row r="14" spans="1:11" x14ac:dyDescent="0.25">
      <c r="A14" t="s">
        <v>12</v>
      </c>
      <c r="B14">
        <v>17</v>
      </c>
      <c r="C14">
        <v>13</v>
      </c>
      <c r="D14">
        <v>74</v>
      </c>
      <c r="E14" s="1">
        <f t="shared" si="0"/>
        <v>0.22972972972972974</v>
      </c>
      <c r="F14" s="1">
        <f t="shared" si="1"/>
        <v>0.17567567567567569</v>
      </c>
      <c r="G14" s="6">
        <v>26</v>
      </c>
      <c r="H14">
        <v>23</v>
      </c>
      <c r="I14">
        <v>97</v>
      </c>
      <c r="J14" s="1">
        <f t="shared" si="2"/>
        <v>0.26804123711340205</v>
      </c>
      <c r="K14" s="1">
        <f t="shared" si="3"/>
        <v>0.23711340206185566</v>
      </c>
    </row>
    <row r="15" spans="1:11" x14ac:dyDescent="0.25">
      <c r="A15" t="s">
        <v>13</v>
      </c>
      <c r="B15">
        <v>14</v>
      </c>
      <c r="C15">
        <v>13</v>
      </c>
      <c r="D15">
        <v>61</v>
      </c>
      <c r="E15" s="1">
        <f t="shared" si="0"/>
        <v>0.22950819672131148</v>
      </c>
      <c r="F15" s="1">
        <f t="shared" si="1"/>
        <v>0.21311475409836064</v>
      </c>
      <c r="G15" s="6">
        <v>12</v>
      </c>
      <c r="H15">
        <v>7</v>
      </c>
      <c r="I15">
        <v>71</v>
      </c>
      <c r="J15" s="1">
        <f t="shared" si="2"/>
        <v>0.16901408450704225</v>
      </c>
      <c r="K15" s="1">
        <f t="shared" si="3"/>
        <v>9.8591549295774641E-2</v>
      </c>
    </row>
    <row r="16" spans="1:11" x14ac:dyDescent="0.25">
      <c r="A16" t="s">
        <v>14</v>
      </c>
      <c r="B16">
        <v>1</v>
      </c>
      <c r="C16">
        <v>1</v>
      </c>
      <c r="D16">
        <v>15</v>
      </c>
      <c r="E16" s="1">
        <f t="shared" si="0"/>
        <v>6.6666666666666666E-2</v>
      </c>
      <c r="F16" s="1">
        <f t="shared" si="1"/>
        <v>6.6666666666666666E-2</v>
      </c>
      <c r="G16" s="6">
        <v>1</v>
      </c>
      <c r="H16">
        <v>1</v>
      </c>
      <c r="I16">
        <v>18</v>
      </c>
      <c r="J16" s="1">
        <f t="shared" si="2"/>
        <v>5.5555555555555552E-2</v>
      </c>
      <c r="K16" s="1">
        <f t="shared" si="3"/>
        <v>5.5555555555555552E-2</v>
      </c>
    </row>
    <row r="17" spans="1:11" x14ac:dyDescent="0.25">
      <c r="A17" t="s">
        <v>15</v>
      </c>
      <c r="B17">
        <v>46</v>
      </c>
      <c r="C17">
        <v>35</v>
      </c>
      <c r="D17">
        <v>154</v>
      </c>
      <c r="E17" s="1">
        <f t="shared" si="0"/>
        <v>0.29870129870129869</v>
      </c>
      <c r="F17" s="1">
        <f t="shared" si="1"/>
        <v>0.22727272727272727</v>
      </c>
      <c r="G17" s="6">
        <v>37</v>
      </c>
      <c r="H17">
        <v>25</v>
      </c>
      <c r="I17">
        <v>200</v>
      </c>
      <c r="J17" s="1">
        <f t="shared" si="2"/>
        <v>0.185</v>
      </c>
      <c r="K17" s="1">
        <f t="shared" si="3"/>
        <v>0.125</v>
      </c>
    </row>
    <row r="18" spans="1:11" x14ac:dyDescent="0.25">
      <c r="A18" t="s">
        <v>16</v>
      </c>
      <c r="B18">
        <v>501</v>
      </c>
      <c r="C18">
        <v>438</v>
      </c>
      <c r="D18">
        <v>1355</v>
      </c>
      <c r="E18" s="1">
        <f t="shared" si="0"/>
        <v>0.36974169741697416</v>
      </c>
      <c r="F18" s="1">
        <f t="shared" si="1"/>
        <v>0.32324723247232473</v>
      </c>
      <c r="G18" s="6">
        <v>604</v>
      </c>
      <c r="H18">
        <v>483</v>
      </c>
      <c r="I18">
        <v>1607</v>
      </c>
      <c r="J18" s="1">
        <f t="shared" si="2"/>
        <v>0.37585563161169883</v>
      </c>
      <c r="K18" s="1">
        <f t="shared" si="3"/>
        <v>0.30056004978220285</v>
      </c>
    </row>
    <row r="19" spans="1:11" x14ac:dyDescent="0.25">
      <c r="A19" t="s">
        <v>17</v>
      </c>
      <c r="B19">
        <v>45</v>
      </c>
      <c r="C19">
        <v>39</v>
      </c>
      <c r="D19">
        <v>121</v>
      </c>
      <c r="E19" s="1">
        <f t="shared" si="0"/>
        <v>0.37190082644628097</v>
      </c>
      <c r="F19" s="1">
        <f t="shared" si="1"/>
        <v>0.32231404958677684</v>
      </c>
      <c r="G19" s="6">
        <v>33</v>
      </c>
      <c r="H19">
        <v>26</v>
      </c>
      <c r="I19">
        <v>141</v>
      </c>
      <c r="J19" s="1">
        <f t="shared" si="2"/>
        <v>0.23404255319148937</v>
      </c>
      <c r="K19" s="1">
        <f t="shared" si="3"/>
        <v>0.18439716312056736</v>
      </c>
    </row>
    <row r="20" spans="1:11" x14ac:dyDescent="0.25">
      <c r="A20" t="s">
        <v>18</v>
      </c>
      <c r="B20">
        <v>23</v>
      </c>
      <c r="C20">
        <v>22</v>
      </c>
      <c r="D20">
        <v>48</v>
      </c>
      <c r="E20" s="1">
        <f t="shared" si="0"/>
        <v>0.47916666666666669</v>
      </c>
      <c r="F20" s="1">
        <f t="shared" si="1"/>
        <v>0.45833333333333331</v>
      </c>
      <c r="G20" s="6">
        <v>21</v>
      </c>
      <c r="H20">
        <v>16</v>
      </c>
      <c r="I20">
        <v>58</v>
      </c>
      <c r="J20" s="1">
        <f t="shared" si="2"/>
        <v>0.36206896551724138</v>
      </c>
      <c r="K20" s="1">
        <f t="shared" si="3"/>
        <v>0.27586206896551724</v>
      </c>
    </row>
    <row r="21" spans="1:11" x14ac:dyDescent="0.25">
      <c r="A21" t="s">
        <v>19</v>
      </c>
      <c r="B21">
        <v>72</v>
      </c>
      <c r="C21">
        <v>61</v>
      </c>
      <c r="D21">
        <v>208</v>
      </c>
      <c r="E21" s="1">
        <f t="shared" si="0"/>
        <v>0.34615384615384615</v>
      </c>
      <c r="F21" s="1">
        <f t="shared" si="1"/>
        <v>0.29326923076923078</v>
      </c>
      <c r="G21" s="6">
        <v>96</v>
      </c>
      <c r="H21">
        <v>78</v>
      </c>
      <c r="I21">
        <v>255</v>
      </c>
      <c r="J21" s="1">
        <f t="shared" si="2"/>
        <v>0.37647058823529411</v>
      </c>
      <c r="K21" s="1">
        <f t="shared" si="3"/>
        <v>0.30588235294117649</v>
      </c>
    </row>
    <row r="22" spans="1:11" x14ac:dyDescent="0.25">
      <c r="A22" t="s">
        <v>20</v>
      </c>
      <c r="B22">
        <v>31</v>
      </c>
      <c r="C22">
        <v>26</v>
      </c>
      <c r="D22">
        <v>82</v>
      </c>
      <c r="E22" s="1">
        <f t="shared" si="0"/>
        <v>0.37804878048780488</v>
      </c>
      <c r="F22" s="1">
        <f t="shared" si="1"/>
        <v>0.31707317073170732</v>
      </c>
      <c r="G22" s="6">
        <v>14</v>
      </c>
      <c r="H22">
        <v>8</v>
      </c>
      <c r="I22">
        <v>66</v>
      </c>
      <c r="J22" s="1">
        <f t="shared" si="2"/>
        <v>0.21212121212121213</v>
      </c>
      <c r="K22" s="1">
        <f t="shared" si="3"/>
        <v>0.12121212121212122</v>
      </c>
    </row>
    <row r="23" spans="1:11" x14ac:dyDescent="0.25">
      <c r="A23" t="s">
        <v>21</v>
      </c>
      <c r="B23">
        <v>40</v>
      </c>
      <c r="C23">
        <v>32</v>
      </c>
      <c r="D23">
        <v>69</v>
      </c>
      <c r="E23" s="1">
        <f t="shared" si="0"/>
        <v>0.57971014492753625</v>
      </c>
      <c r="F23" s="1">
        <f t="shared" si="1"/>
        <v>0.46376811594202899</v>
      </c>
      <c r="G23" s="6">
        <v>31</v>
      </c>
      <c r="H23">
        <v>20</v>
      </c>
      <c r="I23">
        <v>95</v>
      </c>
      <c r="J23" s="1">
        <f t="shared" si="2"/>
        <v>0.32631578947368423</v>
      </c>
      <c r="K23" s="1">
        <f t="shared" si="3"/>
        <v>0.21052631578947367</v>
      </c>
    </row>
    <row r="24" spans="1:11" x14ac:dyDescent="0.25">
      <c r="A24" t="s">
        <v>22</v>
      </c>
      <c r="B24">
        <v>39</v>
      </c>
      <c r="C24">
        <v>35</v>
      </c>
      <c r="D24">
        <v>128</v>
      </c>
      <c r="E24" s="1">
        <f t="shared" si="0"/>
        <v>0.3046875</v>
      </c>
      <c r="F24" s="1">
        <f t="shared" si="1"/>
        <v>0.2734375</v>
      </c>
      <c r="G24" s="6">
        <v>29</v>
      </c>
      <c r="H24">
        <v>22</v>
      </c>
      <c r="I24">
        <v>127</v>
      </c>
      <c r="J24" s="1">
        <f t="shared" si="2"/>
        <v>0.2283464566929134</v>
      </c>
      <c r="K24" s="1">
        <f t="shared" si="3"/>
        <v>0.17322834645669291</v>
      </c>
    </row>
    <row r="25" spans="1:11" x14ac:dyDescent="0.25">
      <c r="A25" t="s">
        <v>23</v>
      </c>
      <c r="B25">
        <v>9</v>
      </c>
      <c r="C25">
        <v>8</v>
      </c>
      <c r="D25">
        <v>36</v>
      </c>
      <c r="E25" s="1">
        <f t="shared" si="0"/>
        <v>0.25</v>
      </c>
      <c r="F25" s="1">
        <f t="shared" si="1"/>
        <v>0.22222222222222221</v>
      </c>
      <c r="G25" s="6">
        <v>4</v>
      </c>
      <c r="H25">
        <v>4</v>
      </c>
      <c r="I25">
        <v>32</v>
      </c>
      <c r="J25" s="1">
        <f t="shared" si="2"/>
        <v>0.125</v>
      </c>
      <c r="K25" s="1">
        <f t="shared" si="3"/>
        <v>0.125</v>
      </c>
    </row>
    <row r="26" spans="1:11" x14ac:dyDescent="0.25">
      <c r="A26" t="s">
        <v>24</v>
      </c>
      <c r="B26">
        <v>190</v>
      </c>
      <c r="C26">
        <v>169</v>
      </c>
      <c r="D26">
        <v>510</v>
      </c>
      <c r="E26" s="1">
        <f t="shared" si="0"/>
        <v>0.37254901960784315</v>
      </c>
      <c r="F26" s="1">
        <f t="shared" si="1"/>
        <v>0.33137254901960783</v>
      </c>
      <c r="G26" s="6">
        <v>178</v>
      </c>
      <c r="H26">
        <v>152</v>
      </c>
      <c r="I26">
        <v>599</v>
      </c>
      <c r="J26" s="1">
        <f t="shared" si="2"/>
        <v>0.29716193656093487</v>
      </c>
      <c r="K26" s="1">
        <f t="shared" si="3"/>
        <v>0.25375626043405675</v>
      </c>
    </row>
    <row r="27" spans="1:11" x14ac:dyDescent="0.25">
      <c r="A27" t="s">
        <v>26</v>
      </c>
      <c r="B27">
        <v>13</v>
      </c>
      <c r="C27">
        <v>12</v>
      </c>
      <c r="D27">
        <v>33</v>
      </c>
      <c r="E27" s="1">
        <f t="shared" si="0"/>
        <v>0.39393939393939392</v>
      </c>
      <c r="F27" s="1">
        <f t="shared" si="1"/>
        <v>0.36363636363636365</v>
      </c>
      <c r="G27" s="6">
        <v>32</v>
      </c>
      <c r="H27">
        <v>31</v>
      </c>
      <c r="I27">
        <v>48</v>
      </c>
      <c r="J27" s="1">
        <f t="shared" si="2"/>
        <v>0.66666666666666663</v>
      </c>
      <c r="K27" s="1">
        <f t="shared" si="3"/>
        <v>0.64583333333333337</v>
      </c>
    </row>
    <row r="28" spans="1:11" x14ac:dyDescent="0.25">
      <c r="A28" t="s">
        <v>27</v>
      </c>
      <c r="B28">
        <v>101</v>
      </c>
      <c r="C28">
        <v>89</v>
      </c>
      <c r="D28">
        <v>254</v>
      </c>
      <c r="E28" s="1">
        <f t="shared" si="0"/>
        <v>0.39763779527559057</v>
      </c>
      <c r="F28" s="1">
        <f t="shared" si="1"/>
        <v>0.35039370078740156</v>
      </c>
      <c r="G28" s="6">
        <v>63</v>
      </c>
      <c r="H28">
        <v>49</v>
      </c>
      <c r="I28">
        <v>273</v>
      </c>
      <c r="J28" s="1">
        <f t="shared" si="2"/>
        <v>0.23076923076923078</v>
      </c>
      <c r="K28" s="1">
        <f t="shared" si="3"/>
        <v>0.17948717948717949</v>
      </c>
    </row>
    <row r="29" spans="1:11" x14ac:dyDescent="0.25">
      <c r="A29" t="s">
        <v>28</v>
      </c>
      <c r="B29">
        <v>85</v>
      </c>
      <c r="C29">
        <v>71</v>
      </c>
      <c r="D29">
        <v>327</v>
      </c>
      <c r="E29" s="1">
        <f t="shared" si="0"/>
        <v>0.25993883792048927</v>
      </c>
      <c r="F29" s="1">
        <f t="shared" si="1"/>
        <v>0.21712538226299694</v>
      </c>
      <c r="G29" s="6">
        <v>85</v>
      </c>
      <c r="H29">
        <v>63</v>
      </c>
      <c r="I29">
        <v>405</v>
      </c>
      <c r="J29" s="1">
        <f t="shared" si="2"/>
        <v>0.20987654320987653</v>
      </c>
      <c r="K29" s="1">
        <f t="shared" si="3"/>
        <v>0.15555555555555556</v>
      </c>
    </row>
    <row r="30" spans="1:11" x14ac:dyDescent="0.25">
      <c r="A30" t="s">
        <v>29</v>
      </c>
      <c r="B30">
        <v>13</v>
      </c>
      <c r="C30">
        <v>9</v>
      </c>
      <c r="D30">
        <v>53</v>
      </c>
      <c r="E30" s="1">
        <f t="shared" si="0"/>
        <v>0.24528301886792453</v>
      </c>
      <c r="F30" s="1">
        <f t="shared" si="1"/>
        <v>0.16981132075471697</v>
      </c>
      <c r="G30" s="6">
        <v>23</v>
      </c>
      <c r="H30">
        <v>14</v>
      </c>
      <c r="I30">
        <v>88</v>
      </c>
      <c r="J30" s="1">
        <f t="shared" si="2"/>
        <v>0.26136363636363635</v>
      </c>
      <c r="K30" s="1">
        <f t="shared" si="3"/>
        <v>0.15909090909090909</v>
      </c>
    </row>
    <row r="31" spans="1:11" x14ac:dyDescent="0.25">
      <c r="A31" t="s">
        <v>30</v>
      </c>
      <c r="B31">
        <v>22</v>
      </c>
      <c r="C31">
        <v>20</v>
      </c>
      <c r="D31">
        <v>110</v>
      </c>
      <c r="E31" s="1">
        <f t="shared" si="0"/>
        <v>0.2</v>
      </c>
      <c r="F31" s="1">
        <f t="shared" si="1"/>
        <v>0.18181818181818182</v>
      </c>
      <c r="G31" s="6">
        <v>21</v>
      </c>
      <c r="H31">
        <v>16</v>
      </c>
      <c r="I31">
        <v>128</v>
      </c>
      <c r="J31" s="1">
        <f t="shared" si="2"/>
        <v>0.1640625</v>
      </c>
      <c r="K31" s="1">
        <f t="shared" si="3"/>
        <v>0.125</v>
      </c>
    </row>
    <row r="32" spans="1:11" x14ac:dyDescent="0.25">
      <c r="A32" t="s">
        <v>31</v>
      </c>
      <c r="B32">
        <v>929</v>
      </c>
      <c r="C32">
        <v>788</v>
      </c>
      <c r="D32">
        <v>2588</v>
      </c>
      <c r="E32" s="1">
        <f t="shared" si="0"/>
        <v>0.35896445131375582</v>
      </c>
      <c r="F32" s="1">
        <f t="shared" si="1"/>
        <v>0.30448222565687788</v>
      </c>
      <c r="G32" s="6">
        <v>879</v>
      </c>
      <c r="H32">
        <v>680</v>
      </c>
      <c r="I32">
        <v>3012</v>
      </c>
      <c r="J32" s="1">
        <f t="shared" si="2"/>
        <v>0.29183266932270918</v>
      </c>
      <c r="K32" s="1">
        <f t="shared" si="3"/>
        <v>0.22576361221779548</v>
      </c>
    </row>
    <row r="33" spans="1:11" x14ac:dyDescent="0.25">
      <c r="A33" t="s">
        <v>32</v>
      </c>
      <c r="B33">
        <v>0</v>
      </c>
      <c r="C33">
        <v>0</v>
      </c>
      <c r="D33">
        <v>2</v>
      </c>
      <c r="E33" s="1">
        <f t="shared" si="0"/>
        <v>0</v>
      </c>
      <c r="F33" s="1">
        <f t="shared" si="1"/>
        <v>0</v>
      </c>
      <c r="G33" s="6">
        <v>0</v>
      </c>
      <c r="H33">
        <v>0</v>
      </c>
      <c r="I33">
        <v>3</v>
      </c>
      <c r="J33" s="1">
        <f t="shared" si="2"/>
        <v>0</v>
      </c>
      <c r="K33" s="1">
        <f t="shared" si="3"/>
        <v>0</v>
      </c>
    </row>
    <row r="34" spans="1:11" x14ac:dyDescent="0.25">
      <c r="A34" t="s">
        <v>33</v>
      </c>
      <c r="B34">
        <v>8</v>
      </c>
      <c r="C34">
        <v>7</v>
      </c>
      <c r="D34">
        <v>30</v>
      </c>
      <c r="E34" s="1">
        <f t="shared" si="0"/>
        <v>0.26666666666666666</v>
      </c>
      <c r="F34" s="1">
        <f t="shared" si="1"/>
        <v>0.23333333333333334</v>
      </c>
      <c r="G34" s="6">
        <v>3</v>
      </c>
      <c r="H34">
        <v>3</v>
      </c>
      <c r="I34">
        <v>24</v>
      </c>
      <c r="J34" s="1">
        <f t="shared" si="2"/>
        <v>0.125</v>
      </c>
      <c r="K34" s="1">
        <f t="shared" si="3"/>
        <v>0.125</v>
      </c>
    </row>
    <row r="35" spans="1:11" x14ac:dyDescent="0.25">
      <c r="A35" t="s">
        <v>34</v>
      </c>
      <c r="B35">
        <v>37</v>
      </c>
      <c r="C35">
        <v>33</v>
      </c>
      <c r="D35">
        <v>83</v>
      </c>
      <c r="E35" s="1">
        <f t="shared" si="0"/>
        <v>0.44578313253012047</v>
      </c>
      <c r="F35" s="1">
        <f t="shared" si="1"/>
        <v>0.39759036144578314</v>
      </c>
      <c r="G35" s="6">
        <v>54</v>
      </c>
      <c r="H35">
        <v>48</v>
      </c>
      <c r="I35">
        <v>110</v>
      </c>
      <c r="J35" s="1">
        <f t="shared" si="2"/>
        <v>0.49090909090909091</v>
      </c>
      <c r="K35" s="1">
        <f t="shared" si="3"/>
        <v>0.43636363636363634</v>
      </c>
    </row>
    <row r="36" spans="1:11" x14ac:dyDescent="0.25">
      <c r="A36" t="s">
        <v>35</v>
      </c>
      <c r="B36">
        <v>1</v>
      </c>
      <c r="C36">
        <v>1</v>
      </c>
      <c r="D36">
        <v>13</v>
      </c>
      <c r="E36" s="1">
        <f t="shared" si="0"/>
        <v>7.6923076923076927E-2</v>
      </c>
      <c r="F36" s="1">
        <f t="shared" si="1"/>
        <v>7.6923076923076927E-2</v>
      </c>
      <c r="G36" s="6">
        <v>1</v>
      </c>
      <c r="H36">
        <v>1</v>
      </c>
      <c r="I36">
        <v>8</v>
      </c>
      <c r="J36" s="1">
        <f t="shared" si="2"/>
        <v>0.125</v>
      </c>
      <c r="K36" s="1">
        <f t="shared" si="3"/>
        <v>0.125</v>
      </c>
    </row>
    <row r="37" spans="1:11" x14ac:dyDescent="0.25">
      <c r="A37" t="s">
        <v>36</v>
      </c>
      <c r="B37">
        <v>49</v>
      </c>
      <c r="C37">
        <v>43</v>
      </c>
      <c r="D37">
        <v>204</v>
      </c>
      <c r="E37" s="1">
        <f t="shared" si="0"/>
        <v>0.24019607843137256</v>
      </c>
      <c r="F37" s="1">
        <f t="shared" si="1"/>
        <v>0.2107843137254902</v>
      </c>
      <c r="G37" s="6">
        <v>47</v>
      </c>
      <c r="H37">
        <v>40</v>
      </c>
      <c r="I37">
        <v>206</v>
      </c>
      <c r="J37" s="1">
        <f t="shared" si="2"/>
        <v>0.22815533980582525</v>
      </c>
      <c r="K37" s="1">
        <f t="shared" si="3"/>
        <v>0.1941747572815534</v>
      </c>
    </row>
    <row r="38" spans="1:11" x14ac:dyDescent="0.25">
      <c r="A38" t="s">
        <v>37</v>
      </c>
      <c r="B38">
        <v>41</v>
      </c>
      <c r="C38">
        <v>38</v>
      </c>
      <c r="D38">
        <v>144</v>
      </c>
      <c r="E38" s="1">
        <f t="shared" si="0"/>
        <v>0.28472222222222221</v>
      </c>
      <c r="F38" s="1">
        <f t="shared" si="1"/>
        <v>0.2638888888888889</v>
      </c>
      <c r="G38" s="6">
        <v>37</v>
      </c>
      <c r="H38">
        <v>32</v>
      </c>
      <c r="I38">
        <v>174</v>
      </c>
      <c r="J38" s="1">
        <f t="shared" si="2"/>
        <v>0.21264367816091953</v>
      </c>
      <c r="K38" s="1">
        <f t="shared" si="3"/>
        <v>0.18390804597701149</v>
      </c>
    </row>
    <row r="39" spans="1:11" x14ac:dyDescent="0.25">
      <c r="A39" t="s">
        <v>38</v>
      </c>
      <c r="B39">
        <v>24</v>
      </c>
      <c r="C39">
        <v>24</v>
      </c>
      <c r="D39">
        <v>69</v>
      </c>
      <c r="E39" s="1">
        <f t="shared" si="0"/>
        <v>0.34782608695652173</v>
      </c>
      <c r="F39" s="1">
        <f t="shared" si="1"/>
        <v>0.34782608695652173</v>
      </c>
      <c r="G39" s="6">
        <v>31</v>
      </c>
      <c r="H39">
        <v>23</v>
      </c>
      <c r="I39">
        <v>74</v>
      </c>
      <c r="J39" s="1">
        <f t="shared" si="2"/>
        <v>0.41891891891891891</v>
      </c>
      <c r="K39" s="1">
        <f t="shared" si="3"/>
        <v>0.3108108108108108</v>
      </c>
    </row>
    <row r="40" spans="1:11" x14ac:dyDescent="0.25">
      <c r="A40" t="s">
        <v>39</v>
      </c>
      <c r="B40">
        <v>37</v>
      </c>
      <c r="C40">
        <v>32</v>
      </c>
      <c r="D40">
        <v>160</v>
      </c>
      <c r="E40" s="1">
        <f t="shared" si="0"/>
        <v>0.23125000000000001</v>
      </c>
      <c r="F40" s="1">
        <f t="shared" si="1"/>
        <v>0.2</v>
      </c>
      <c r="G40" s="6">
        <v>54</v>
      </c>
      <c r="H40">
        <v>45</v>
      </c>
      <c r="I40">
        <v>194</v>
      </c>
      <c r="J40" s="1">
        <f t="shared" si="2"/>
        <v>0.27835051546391754</v>
      </c>
      <c r="K40" s="1">
        <f t="shared" si="3"/>
        <v>0.23195876288659795</v>
      </c>
    </row>
    <row r="41" spans="1:11" x14ac:dyDescent="0.25">
      <c r="A41" t="s">
        <v>40</v>
      </c>
      <c r="B41">
        <v>41</v>
      </c>
      <c r="C41">
        <v>35</v>
      </c>
      <c r="D41">
        <v>125</v>
      </c>
      <c r="E41" s="1">
        <f t="shared" si="0"/>
        <v>0.32800000000000001</v>
      </c>
      <c r="F41" s="1">
        <f t="shared" si="1"/>
        <v>0.28000000000000003</v>
      </c>
      <c r="G41" s="6">
        <v>28</v>
      </c>
      <c r="H41">
        <v>23</v>
      </c>
      <c r="I41">
        <v>122</v>
      </c>
      <c r="J41" s="1">
        <f t="shared" si="2"/>
        <v>0.22950819672131148</v>
      </c>
      <c r="K41" s="1">
        <f t="shared" si="3"/>
        <v>0.18852459016393441</v>
      </c>
    </row>
    <row r="42" spans="1:11" x14ac:dyDescent="0.25">
      <c r="A42" t="s">
        <v>41</v>
      </c>
      <c r="B42">
        <v>82</v>
      </c>
      <c r="C42">
        <v>79</v>
      </c>
      <c r="D42">
        <v>156</v>
      </c>
      <c r="E42" s="1">
        <f t="shared" si="0"/>
        <v>0.52564102564102566</v>
      </c>
      <c r="F42" s="1">
        <f t="shared" si="1"/>
        <v>0.50641025641025639</v>
      </c>
      <c r="G42" s="6">
        <v>82</v>
      </c>
      <c r="H42">
        <v>74</v>
      </c>
      <c r="I42">
        <v>174</v>
      </c>
      <c r="J42" s="1">
        <f t="shared" si="2"/>
        <v>0.47126436781609193</v>
      </c>
      <c r="K42" s="1">
        <f t="shared" si="3"/>
        <v>0.42528735632183906</v>
      </c>
    </row>
    <row r="43" spans="1:11" x14ac:dyDescent="0.25">
      <c r="A43" t="s">
        <v>42</v>
      </c>
      <c r="B43">
        <v>4</v>
      </c>
      <c r="C43">
        <v>3</v>
      </c>
      <c r="D43">
        <v>10</v>
      </c>
      <c r="E43" s="1">
        <f t="shared" si="0"/>
        <v>0.4</v>
      </c>
      <c r="F43" s="1">
        <f t="shared" si="1"/>
        <v>0.3</v>
      </c>
      <c r="G43" s="6">
        <v>6</v>
      </c>
      <c r="H43">
        <v>5</v>
      </c>
      <c r="I43">
        <v>11</v>
      </c>
      <c r="J43" s="1">
        <f t="shared" si="2"/>
        <v>0.54545454545454541</v>
      </c>
      <c r="K43" s="1">
        <f t="shared" si="3"/>
        <v>0.45454545454545453</v>
      </c>
    </row>
    <row r="44" spans="1:11" x14ac:dyDescent="0.25">
      <c r="A44" t="s">
        <v>43</v>
      </c>
      <c r="B44">
        <v>37</v>
      </c>
      <c r="C44">
        <v>31</v>
      </c>
      <c r="D44">
        <v>105</v>
      </c>
      <c r="E44" s="1">
        <f t="shared" si="0"/>
        <v>0.35238095238095241</v>
      </c>
      <c r="F44" s="1">
        <f t="shared" si="1"/>
        <v>0.29523809523809524</v>
      </c>
      <c r="G44" s="6">
        <v>34</v>
      </c>
      <c r="H44">
        <v>28</v>
      </c>
      <c r="I44">
        <v>125</v>
      </c>
      <c r="J44" s="1">
        <f t="shared" si="2"/>
        <v>0.27200000000000002</v>
      </c>
      <c r="K44" s="1">
        <f t="shared" si="3"/>
        <v>0.224</v>
      </c>
    </row>
    <row r="45" spans="1:11" x14ac:dyDescent="0.25">
      <c r="A45" t="s">
        <v>44</v>
      </c>
      <c r="B45">
        <v>2</v>
      </c>
      <c r="C45">
        <v>2</v>
      </c>
      <c r="D45">
        <v>14</v>
      </c>
      <c r="E45" s="1">
        <f t="shared" si="0"/>
        <v>0.14285714285714285</v>
      </c>
      <c r="F45" s="1">
        <f t="shared" si="1"/>
        <v>0.14285714285714285</v>
      </c>
      <c r="G45" s="6">
        <v>1</v>
      </c>
      <c r="H45">
        <v>0</v>
      </c>
      <c r="I45">
        <v>19</v>
      </c>
      <c r="J45" s="1">
        <f t="shared" si="2"/>
        <v>5.2631578947368418E-2</v>
      </c>
      <c r="K45" s="1">
        <f t="shared" si="3"/>
        <v>0</v>
      </c>
    </row>
    <row r="46" spans="1:11" x14ac:dyDescent="0.25">
      <c r="A46" t="s">
        <v>45</v>
      </c>
      <c r="B46">
        <v>96</v>
      </c>
      <c r="C46">
        <v>93</v>
      </c>
      <c r="D46">
        <v>197</v>
      </c>
      <c r="E46" s="1">
        <f t="shared" si="0"/>
        <v>0.48730964467005078</v>
      </c>
      <c r="F46" s="1">
        <f t="shared" si="1"/>
        <v>0.4720812182741117</v>
      </c>
      <c r="G46" s="6">
        <v>94</v>
      </c>
      <c r="H46">
        <v>83</v>
      </c>
      <c r="I46">
        <v>220</v>
      </c>
      <c r="J46" s="1">
        <f t="shared" si="2"/>
        <v>0.42727272727272725</v>
      </c>
      <c r="K46" s="1">
        <f t="shared" si="3"/>
        <v>0.37727272727272726</v>
      </c>
    </row>
    <row r="47" spans="1:11" x14ac:dyDescent="0.25">
      <c r="A47" t="s">
        <v>120</v>
      </c>
      <c r="B47">
        <f>SUM(B2:B46)</f>
        <v>3023</v>
      </c>
      <c r="C47">
        <f>SUM(C2:C46)</f>
        <v>2630</v>
      </c>
      <c r="D47">
        <f t="shared" ref="D47:I47" si="4">SUM(D2:D46)</f>
        <v>8613</v>
      </c>
      <c r="E47" s="1">
        <f t="shared" si="0"/>
        <v>0.35098107511900617</v>
      </c>
      <c r="F47" s="1">
        <f t="shared" si="1"/>
        <v>0.30535237431789158</v>
      </c>
      <c r="G47" s="6">
        <f>SUM(G2:G46)</f>
        <v>3008</v>
      </c>
      <c r="H47">
        <f t="shared" si="4"/>
        <v>2382</v>
      </c>
      <c r="I47">
        <f t="shared" si="4"/>
        <v>9981</v>
      </c>
      <c r="J47" s="1">
        <f t="shared" si="2"/>
        <v>0.30137260795511472</v>
      </c>
      <c r="K47" s="1">
        <f t="shared" si="3"/>
        <v>0.23865344153892395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opLeftCell="D1" workbookViewId="0">
      <selection activeCell="D23" sqref="D23"/>
    </sheetView>
  </sheetViews>
  <sheetFormatPr baseColWidth="10" defaultRowHeight="15" x14ac:dyDescent="0.25"/>
  <cols>
    <col min="1" max="1" width="30" style="4" bestFit="1" customWidth="1"/>
    <col min="2" max="2" width="19.5703125" style="4" bestFit="1" customWidth="1"/>
    <col min="3" max="3" width="19.5703125" style="4" customWidth="1"/>
    <col min="4" max="4" width="20.42578125" style="4" bestFit="1" customWidth="1"/>
    <col min="5" max="6" width="29.140625" style="5" bestFit="1" customWidth="1"/>
    <col min="7" max="7" width="19.5703125" style="4" bestFit="1" customWidth="1"/>
    <col min="8" max="8" width="19.42578125" style="4" bestFit="1" customWidth="1"/>
    <col min="9" max="9" width="20.42578125" style="4" bestFit="1" customWidth="1"/>
    <col min="10" max="11" width="29" style="5" bestFit="1" customWidth="1"/>
    <col min="12" max="12" width="19.42578125" style="4" bestFit="1" customWidth="1"/>
    <col min="13" max="13" width="19.42578125" style="4" customWidth="1"/>
    <col min="14" max="14" width="20.42578125" style="4" bestFit="1" customWidth="1"/>
    <col min="15" max="16" width="29" style="5" bestFit="1" customWidth="1"/>
    <col min="17" max="16384" width="11.42578125" style="4"/>
  </cols>
  <sheetData>
    <row r="1" spans="1:16" customFormat="1" x14ac:dyDescent="0.25">
      <c r="A1" t="s">
        <v>46</v>
      </c>
      <c r="B1" t="s">
        <v>128</v>
      </c>
      <c r="C1" t="s">
        <v>129</v>
      </c>
      <c r="D1" t="s">
        <v>130</v>
      </c>
      <c r="E1" t="s">
        <v>131</v>
      </c>
      <c r="F1" t="s">
        <v>133</v>
      </c>
      <c r="G1" t="s">
        <v>124</v>
      </c>
      <c r="H1" t="s">
        <v>123</v>
      </c>
      <c r="I1" t="s">
        <v>125</v>
      </c>
      <c r="J1" s="1" t="s">
        <v>127</v>
      </c>
      <c r="K1" s="1" t="s">
        <v>126</v>
      </c>
      <c r="L1" t="s">
        <v>136</v>
      </c>
      <c r="M1" t="s">
        <v>135</v>
      </c>
      <c r="N1" t="s">
        <v>137</v>
      </c>
      <c r="O1" s="1" t="s">
        <v>138</v>
      </c>
      <c r="P1" s="1" t="s">
        <v>139</v>
      </c>
    </row>
    <row r="2" spans="1:16" x14ac:dyDescent="0.25">
      <c r="A2" s="4" t="s">
        <v>0</v>
      </c>
      <c r="B2" s="4">
        <v>52</v>
      </c>
      <c r="C2" s="4">
        <v>49</v>
      </c>
      <c r="D2" s="4">
        <v>90</v>
      </c>
      <c r="E2" s="5">
        <f>B2/D2</f>
        <v>0.57777777777777772</v>
      </c>
      <c r="F2" s="5">
        <f>C2/D2</f>
        <v>0.5444444444444444</v>
      </c>
      <c r="G2" s="4">
        <v>51</v>
      </c>
      <c r="H2" s="4">
        <v>47</v>
      </c>
      <c r="I2" s="4">
        <v>105</v>
      </c>
      <c r="J2" s="5">
        <f>G2/I2</f>
        <v>0.48571428571428571</v>
      </c>
      <c r="K2" s="5">
        <f>H2/I2</f>
        <v>0.44761904761904764</v>
      </c>
      <c r="L2" s="4">
        <v>51</v>
      </c>
      <c r="M2" s="4">
        <v>35</v>
      </c>
      <c r="N2" s="4">
        <v>105</v>
      </c>
      <c r="O2" s="5">
        <f>L2/N2</f>
        <v>0.48571428571428571</v>
      </c>
      <c r="P2" s="5">
        <f>M2/N2</f>
        <v>0.33333333333333331</v>
      </c>
    </row>
    <row r="3" spans="1:16" x14ac:dyDescent="0.25">
      <c r="A3" s="4" t="s">
        <v>1</v>
      </c>
      <c r="B3" s="4">
        <v>73</v>
      </c>
      <c r="C3" s="4">
        <v>65</v>
      </c>
      <c r="D3" s="4">
        <v>139</v>
      </c>
      <c r="E3" s="5">
        <f t="shared" ref="E3:E66" si="0">B3/D3</f>
        <v>0.52517985611510787</v>
      </c>
      <c r="F3" s="5">
        <f t="shared" ref="F3:F66" si="1">C3/D3</f>
        <v>0.46762589928057552</v>
      </c>
      <c r="G3" s="4">
        <v>64</v>
      </c>
      <c r="H3" s="4">
        <v>53</v>
      </c>
      <c r="I3" s="4">
        <v>175</v>
      </c>
      <c r="J3" s="5">
        <f t="shared" ref="J3:J37" si="2">G3/I3</f>
        <v>0.36571428571428571</v>
      </c>
      <c r="K3" s="5">
        <f t="shared" ref="K3:K37" si="3">H3/I3</f>
        <v>0.30285714285714288</v>
      </c>
      <c r="L3" s="4">
        <v>48</v>
      </c>
      <c r="M3" s="4">
        <v>41</v>
      </c>
      <c r="N3" s="4">
        <v>162</v>
      </c>
      <c r="O3" s="5">
        <f t="shared" ref="O3:O66" si="4">L3/N3</f>
        <v>0.29629629629629628</v>
      </c>
      <c r="P3" s="5">
        <f t="shared" ref="P3:P66" si="5">M3/N3</f>
        <v>0.25308641975308643</v>
      </c>
    </row>
    <row r="4" spans="1:16" x14ac:dyDescent="0.25">
      <c r="A4" s="4" t="s">
        <v>47</v>
      </c>
      <c r="B4" s="4">
        <v>139</v>
      </c>
      <c r="C4" s="4">
        <v>126</v>
      </c>
      <c r="D4" s="4">
        <v>244</v>
      </c>
      <c r="E4" s="5">
        <f t="shared" si="0"/>
        <v>0.56967213114754101</v>
      </c>
      <c r="F4" s="5">
        <f t="shared" si="1"/>
        <v>0.51639344262295084</v>
      </c>
      <c r="G4" s="4">
        <v>117</v>
      </c>
      <c r="H4" s="4">
        <v>108</v>
      </c>
      <c r="I4" s="4">
        <v>267</v>
      </c>
      <c r="J4" s="5">
        <f t="shared" si="2"/>
        <v>0.43820224719101125</v>
      </c>
      <c r="K4" s="5">
        <f t="shared" si="3"/>
        <v>0.4044943820224719</v>
      </c>
      <c r="L4" s="4">
        <v>81</v>
      </c>
      <c r="M4" s="4">
        <v>68</v>
      </c>
      <c r="N4" s="4">
        <v>244</v>
      </c>
      <c r="O4" s="5">
        <f t="shared" si="4"/>
        <v>0.33196721311475408</v>
      </c>
      <c r="P4" s="5">
        <f t="shared" si="5"/>
        <v>0.27868852459016391</v>
      </c>
    </row>
    <row r="5" spans="1:16" x14ac:dyDescent="0.25">
      <c r="A5" s="4" t="s">
        <v>48</v>
      </c>
      <c r="B5" s="4">
        <v>119</v>
      </c>
      <c r="C5" s="4">
        <v>113</v>
      </c>
      <c r="D5" s="4">
        <v>219</v>
      </c>
      <c r="E5" s="5">
        <f t="shared" si="0"/>
        <v>0.54337899543378998</v>
      </c>
      <c r="F5" s="5">
        <f t="shared" si="1"/>
        <v>0.51598173515981738</v>
      </c>
      <c r="G5" s="4">
        <v>102</v>
      </c>
      <c r="H5" s="4">
        <v>92</v>
      </c>
      <c r="I5" s="4">
        <v>218</v>
      </c>
      <c r="J5" s="5">
        <f t="shared" si="2"/>
        <v>0.46788990825688076</v>
      </c>
      <c r="K5" s="5">
        <f t="shared" si="3"/>
        <v>0.42201834862385323</v>
      </c>
      <c r="L5" s="4">
        <v>59</v>
      </c>
      <c r="M5" s="4">
        <v>51</v>
      </c>
      <c r="N5" s="4">
        <v>182</v>
      </c>
      <c r="O5" s="5">
        <f t="shared" si="4"/>
        <v>0.32417582417582419</v>
      </c>
      <c r="P5" s="5">
        <f t="shared" si="5"/>
        <v>0.28021978021978022</v>
      </c>
    </row>
    <row r="6" spans="1:16" x14ac:dyDescent="0.25">
      <c r="A6" s="4" t="s">
        <v>4</v>
      </c>
      <c r="B6" s="4">
        <v>64</v>
      </c>
      <c r="C6" s="4">
        <v>61</v>
      </c>
      <c r="D6" s="4">
        <v>164</v>
      </c>
      <c r="E6" s="5">
        <f t="shared" si="0"/>
        <v>0.3902439024390244</v>
      </c>
      <c r="F6" s="5">
        <f t="shared" si="1"/>
        <v>0.37195121951219512</v>
      </c>
      <c r="G6" s="4">
        <v>41</v>
      </c>
      <c r="H6" s="4">
        <v>36</v>
      </c>
      <c r="I6" s="4">
        <v>177</v>
      </c>
      <c r="J6" s="5">
        <f t="shared" si="2"/>
        <v>0.23163841807909605</v>
      </c>
      <c r="K6" s="5">
        <f t="shared" si="3"/>
        <v>0.20338983050847459</v>
      </c>
      <c r="L6" s="4">
        <v>69</v>
      </c>
      <c r="M6" s="4">
        <v>47</v>
      </c>
      <c r="N6" s="4">
        <v>219</v>
      </c>
      <c r="O6" s="5">
        <f t="shared" si="4"/>
        <v>0.31506849315068491</v>
      </c>
      <c r="P6" s="5">
        <f t="shared" si="5"/>
        <v>0.21461187214611871</v>
      </c>
    </row>
    <row r="7" spans="1:16" x14ac:dyDescent="0.25">
      <c r="A7" s="4" t="s">
        <v>49</v>
      </c>
      <c r="B7" s="4">
        <v>104</v>
      </c>
      <c r="C7" s="4">
        <v>94</v>
      </c>
      <c r="D7" s="4">
        <v>271</v>
      </c>
      <c r="E7" s="5">
        <f t="shared" si="0"/>
        <v>0.3837638376383764</v>
      </c>
      <c r="F7" s="5">
        <f t="shared" si="1"/>
        <v>0.34686346863468637</v>
      </c>
      <c r="G7" s="4">
        <v>78</v>
      </c>
      <c r="H7" s="4">
        <v>69</v>
      </c>
      <c r="I7" s="4">
        <v>278</v>
      </c>
      <c r="J7" s="5">
        <f t="shared" si="2"/>
        <v>0.2805755395683453</v>
      </c>
      <c r="K7" s="5">
        <f t="shared" si="3"/>
        <v>0.24820143884892087</v>
      </c>
      <c r="L7" s="4">
        <v>106</v>
      </c>
      <c r="M7" s="4">
        <v>91</v>
      </c>
      <c r="N7" s="4">
        <v>337</v>
      </c>
      <c r="O7" s="5">
        <f t="shared" si="4"/>
        <v>0.31454005934718099</v>
      </c>
      <c r="P7" s="5">
        <f t="shared" si="5"/>
        <v>0.27002967359050445</v>
      </c>
    </row>
    <row r="8" spans="1:16" x14ac:dyDescent="0.25">
      <c r="A8" s="4" t="s">
        <v>7</v>
      </c>
      <c r="B8" s="4">
        <v>57</v>
      </c>
      <c r="C8" s="4">
        <v>54</v>
      </c>
      <c r="D8" s="4">
        <v>82</v>
      </c>
      <c r="E8" s="5">
        <f t="shared" si="0"/>
        <v>0.69512195121951215</v>
      </c>
      <c r="F8" s="5">
        <f t="shared" si="1"/>
        <v>0.65853658536585369</v>
      </c>
      <c r="G8" s="4">
        <v>40</v>
      </c>
      <c r="H8" s="4">
        <v>37</v>
      </c>
      <c r="I8" s="4">
        <v>100</v>
      </c>
      <c r="J8" s="5">
        <f t="shared" si="2"/>
        <v>0.4</v>
      </c>
      <c r="K8" s="5">
        <f t="shared" si="3"/>
        <v>0.37</v>
      </c>
      <c r="L8" s="4">
        <v>40</v>
      </c>
      <c r="M8" s="4">
        <v>30</v>
      </c>
      <c r="N8" s="4">
        <v>108</v>
      </c>
      <c r="O8" s="5">
        <f t="shared" si="4"/>
        <v>0.37037037037037035</v>
      </c>
      <c r="P8" s="5">
        <f t="shared" si="5"/>
        <v>0.27777777777777779</v>
      </c>
    </row>
    <row r="9" spans="1:16" x14ac:dyDescent="0.25">
      <c r="A9" s="4" t="s">
        <v>50</v>
      </c>
      <c r="B9" s="4">
        <v>98</v>
      </c>
      <c r="C9" s="4">
        <v>87</v>
      </c>
      <c r="D9" s="4">
        <v>288</v>
      </c>
      <c r="E9" s="5">
        <f t="shared" si="0"/>
        <v>0.34027777777777779</v>
      </c>
      <c r="F9" s="5">
        <f t="shared" si="1"/>
        <v>0.30208333333333331</v>
      </c>
      <c r="G9" s="4">
        <v>95</v>
      </c>
      <c r="H9" s="4">
        <v>85</v>
      </c>
      <c r="I9" s="4">
        <v>342</v>
      </c>
      <c r="J9" s="5">
        <f t="shared" si="2"/>
        <v>0.27777777777777779</v>
      </c>
      <c r="K9" s="5">
        <f t="shared" si="3"/>
        <v>0.24853801169590642</v>
      </c>
      <c r="L9" s="4">
        <v>100</v>
      </c>
      <c r="M9" s="4">
        <v>81</v>
      </c>
      <c r="N9" s="4">
        <v>359</v>
      </c>
      <c r="O9" s="5">
        <f t="shared" si="4"/>
        <v>0.2785515320334262</v>
      </c>
      <c r="P9" s="5">
        <f t="shared" si="5"/>
        <v>0.22562674094707522</v>
      </c>
    </row>
    <row r="10" spans="1:16" x14ac:dyDescent="0.25">
      <c r="A10" s="4" t="s">
        <v>9</v>
      </c>
      <c r="B10" s="4">
        <v>115</v>
      </c>
      <c r="C10" s="4">
        <v>110</v>
      </c>
      <c r="D10" s="4">
        <v>245</v>
      </c>
      <c r="E10" s="5">
        <f t="shared" si="0"/>
        <v>0.46938775510204084</v>
      </c>
      <c r="F10" s="5">
        <f t="shared" si="1"/>
        <v>0.44897959183673469</v>
      </c>
      <c r="G10" s="4">
        <v>101</v>
      </c>
      <c r="H10" s="4">
        <v>96</v>
      </c>
      <c r="I10" s="4">
        <v>263</v>
      </c>
      <c r="J10" s="5">
        <f t="shared" si="2"/>
        <v>0.38403041825095058</v>
      </c>
      <c r="K10" s="5">
        <f t="shared" si="3"/>
        <v>0.36501901140684412</v>
      </c>
      <c r="L10" s="4">
        <v>85</v>
      </c>
      <c r="M10" s="4">
        <v>78</v>
      </c>
      <c r="N10" s="4">
        <v>264</v>
      </c>
      <c r="O10" s="5">
        <f t="shared" si="4"/>
        <v>0.32196969696969696</v>
      </c>
      <c r="P10" s="5">
        <f t="shared" si="5"/>
        <v>0.29545454545454547</v>
      </c>
    </row>
    <row r="11" spans="1:16" x14ac:dyDescent="0.25">
      <c r="A11" s="4" t="s">
        <v>10</v>
      </c>
      <c r="B11" s="4">
        <v>67</v>
      </c>
      <c r="C11" s="4">
        <v>64</v>
      </c>
      <c r="D11" s="4">
        <v>106</v>
      </c>
      <c r="E11" s="5">
        <f t="shared" si="0"/>
        <v>0.63207547169811318</v>
      </c>
      <c r="F11" s="5">
        <f t="shared" si="1"/>
        <v>0.60377358490566035</v>
      </c>
      <c r="G11" s="4">
        <v>64</v>
      </c>
      <c r="H11" s="4">
        <v>57</v>
      </c>
      <c r="I11" s="4">
        <v>131</v>
      </c>
      <c r="J11" s="5">
        <f t="shared" si="2"/>
        <v>0.48854961832061067</v>
      </c>
      <c r="K11" s="5">
        <f t="shared" si="3"/>
        <v>0.4351145038167939</v>
      </c>
      <c r="L11" s="4">
        <v>40</v>
      </c>
      <c r="M11" s="4">
        <v>33</v>
      </c>
      <c r="N11" s="4">
        <v>107</v>
      </c>
      <c r="O11" s="5">
        <f t="shared" si="4"/>
        <v>0.37383177570093457</v>
      </c>
      <c r="P11" s="5">
        <f t="shared" si="5"/>
        <v>0.30841121495327101</v>
      </c>
    </row>
    <row r="12" spans="1:16" x14ac:dyDescent="0.25">
      <c r="A12" s="4" t="s">
        <v>11</v>
      </c>
      <c r="B12" s="4">
        <v>31</v>
      </c>
      <c r="C12" s="4">
        <v>30</v>
      </c>
      <c r="D12" s="4">
        <v>63</v>
      </c>
      <c r="E12" s="5">
        <f t="shared" si="0"/>
        <v>0.49206349206349204</v>
      </c>
      <c r="F12" s="5">
        <f t="shared" si="1"/>
        <v>0.47619047619047616</v>
      </c>
      <c r="G12" s="4">
        <v>32</v>
      </c>
      <c r="H12" s="4">
        <v>31</v>
      </c>
      <c r="I12" s="4">
        <v>72</v>
      </c>
      <c r="J12" s="5">
        <f t="shared" si="2"/>
        <v>0.44444444444444442</v>
      </c>
      <c r="K12" s="5">
        <f t="shared" si="3"/>
        <v>0.43055555555555558</v>
      </c>
      <c r="L12" s="4">
        <v>22</v>
      </c>
      <c r="M12" s="4">
        <v>18</v>
      </c>
      <c r="N12" s="4">
        <v>65</v>
      </c>
      <c r="O12" s="5">
        <f t="shared" si="4"/>
        <v>0.33846153846153848</v>
      </c>
      <c r="P12" s="5">
        <f t="shared" si="5"/>
        <v>0.27692307692307694</v>
      </c>
    </row>
    <row r="13" spans="1:16" x14ac:dyDescent="0.25">
      <c r="A13" s="4" t="s">
        <v>12</v>
      </c>
      <c r="B13" s="4">
        <v>90</v>
      </c>
      <c r="C13" s="4">
        <v>85</v>
      </c>
      <c r="D13" s="4">
        <v>164</v>
      </c>
      <c r="E13" s="5">
        <f t="shared" si="0"/>
        <v>0.54878048780487809</v>
      </c>
      <c r="F13" s="5">
        <f t="shared" si="1"/>
        <v>0.51829268292682928</v>
      </c>
      <c r="G13" s="4">
        <v>66</v>
      </c>
      <c r="H13" s="4">
        <v>61</v>
      </c>
      <c r="I13" s="4">
        <v>184</v>
      </c>
      <c r="J13" s="5">
        <f t="shared" si="2"/>
        <v>0.35869565217391303</v>
      </c>
      <c r="K13" s="5">
        <f t="shared" si="3"/>
        <v>0.33152173913043476</v>
      </c>
      <c r="L13" s="4">
        <v>59</v>
      </c>
      <c r="M13" s="4">
        <v>48</v>
      </c>
      <c r="N13" s="4">
        <v>168</v>
      </c>
      <c r="O13" s="5">
        <f t="shared" si="4"/>
        <v>0.35119047619047616</v>
      </c>
      <c r="P13" s="5">
        <f t="shared" si="5"/>
        <v>0.2857142857142857</v>
      </c>
    </row>
    <row r="14" spans="1:16" x14ac:dyDescent="0.25">
      <c r="A14" s="4" t="s">
        <v>13</v>
      </c>
      <c r="B14" s="4">
        <v>35</v>
      </c>
      <c r="C14" s="4">
        <v>29</v>
      </c>
      <c r="D14" s="4">
        <v>129</v>
      </c>
      <c r="E14" s="5">
        <f t="shared" si="0"/>
        <v>0.27131782945736432</v>
      </c>
      <c r="F14" s="5">
        <f t="shared" si="1"/>
        <v>0.22480620155038761</v>
      </c>
      <c r="G14" s="4">
        <v>31</v>
      </c>
      <c r="H14" s="4">
        <v>23</v>
      </c>
      <c r="I14" s="4">
        <v>161</v>
      </c>
      <c r="J14" s="5">
        <f t="shared" si="2"/>
        <v>0.19254658385093168</v>
      </c>
      <c r="K14" s="5">
        <f t="shared" si="3"/>
        <v>0.14285714285714285</v>
      </c>
      <c r="L14" s="4">
        <v>34</v>
      </c>
      <c r="M14" s="4">
        <v>25</v>
      </c>
      <c r="N14" s="4">
        <v>157</v>
      </c>
      <c r="O14" s="5">
        <f t="shared" si="4"/>
        <v>0.21656050955414013</v>
      </c>
      <c r="P14" s="5">
        <f t="shared" si="5"/>
        <v>0.15923566878980891</v>
      </c>
    </row>
    <row r="15" spans="1:16" x14ac:dyDescent="0.25">
      <c r="A15" s="4" t="s">
        <v>51</v>
      </c>
      <c r="B15" s="4">
        <v>119</v>
      </c>
      <c r="C15" s="4">
        <v>104</v>
      </c>
      <c r="D15" s="4">
        <v>284</v>
      </c>
      <c r="E15" s="5">
        <f t="shared" si="0"/>
        <v>0.41901408450704225</v>
      </c>
      <c r="F15" s="5">
        <f t="shared" si="1"/>
        <v>0.36619718309859156</v>
      </c>
      <c r="G15" s="4">
        <v>69</v>
      </c>
      <c r="H15" s="4">
        <v>58</v>
      </c>
      <c r="I15" s="4">
        <v>274</v>
      </c>
      <c r="J15" s="5">
        <f t="shared" si="2"/>
        <v>0.2518248175182482</v>
      </c>
      <c r="K15" s="5">
        <f t="shared" si="3"/>
        <v>0.21167883211678831</v>
      </c>
      <c r="L15" s="4">
        <v>75</v>
      </c>
      <c r="M15" s="4">
        <v>51</v>
      </c>
      <c r="N15" s="4">
        <v>306</v>
      </c>
      <c r="O15" s="5">
        <f t="shared" si="4"/>
        <v>0.24509803921568626</v>
      </c>
      <c r="P15" s="5">
        <f t="shared" si="5"/>
        <v>0.16666666666666666</v>
      </c>
    </row>
    <row r="16" spans="1:16" x14ac:dyDescent="0.25">
      <c r="A16" s="4" t="s">
        <v>52</v>
      </c>
      <c r="B16" s="4">
        <v>19</v>
      </c>
      <c r="C16" s="4">
        <v>17</v>
      </c>
      <c r="D16" s="4">
        <v>72</v>
      </c>
      <c r="E16" s="5">
        <f t="shared" si="0"/>
        <v>0.2638888888888889</v>
      </c>
      <c r="F16" s="5">
        <f t="shared" si="1"/>
        <v>0.2361111111111111</v>
      </c>
      <c r="G16" s="4">
        <v>9</v>
      </c>
      <c r="H16" s="4">
        <v>8</v>
      </c>
      <c r="I16" s="4">
        <v>53</v>
      </c>
      <c r="J16" s="5">
        <f t="shared" si="2"/>
        <v>0.16981132075471697</v>
      </c>
      <c r="K16" s="5">
        <f t="shared" si="3"/>
        <v>0.15094339622641509</v>
      </c>
      <c r="L16" s="4">
        <v>14</v>
      </c>
      <c r="M16" s="4">
        <v>11</v>
      </c>
      <c r="N16" s="4">
        <v>54</v>
      </c>
      <c r="O16" s="5">
        <f t="shared" si="4"/>
        <v>0.25925925925925924</v>
      </c>
      <c r="P16" s="5">
        <f t="shared" si="5"/>
        <v>0.20370370370370369</v>
      </c>
    </row>
    <row r="17" spans="1:16" x14ac:dyDescent="0.25">
      <c r="A17" s="4" t="s">
        <v>53</v>
      </c>
      <c r="B17" s="4">
        <v>81</v>
      </c>
      <c r="C17" s="4">
        <v>73</v>
      </c>
      <c r="D17" s="4">
        <v>244</v>
      </c>
      <c r="E17" s="5">
        <f t="shared" si="0"/>
        <v>0.33196721311475408</v>
      </c>
      <c r="F17" s="5">
        <f t="shared" si="1"/>
        <v>0.29918032786885246</v>
      </c>
      <c r="G17" s="4">
        <v>67</v>
      </c>
      <c r="H17" s="4">
        <v>53</v>
      </c>
      <c r="I17" s="4">
        <v>244</v>
      </c>
      <c r="J17" s="5">
        <f t="shared" si="2"/>
        <v>0.27459016393442626</v>
      </c>
      <c r="K17" s="5">
        <f t="shared" si="3"/>
        <v>0.21721311475409835</v>
      </c>
      <c r="L17" s="4">
        <v>72</v>
      </c>
      <c r="M17" s="4">
        <v>53</v>
      </c>
      <c r="N17" s="4">
        <v>250</v>
      </c>
      <c r="O17" s="5">
        <f t="shared" si="4"/>
        <v>0.28799999999999998</v>
      </c>
      <c r="P17" s="5">
        <f t="shared" si="5"/>
        <v>0.21199999999999999</v>
      </c>
    </row>
    <row r="18" spans="1:16" x14ac:dyDescent="0.25">
      <c r="A18" s="4" t="s">
        <v>54</v>
      </c>
      <c r="B18" s="4">
        <v>96</v>
      </c>
      <c r="C18" s="4">
        <v>79</v>
      </c>
      <c r="D18" s="4">
        <v>225</v>
      </c>
      <c r="E18" s="5">
        <f t="shared" si="0"/>
        <v>0.42666666666666669</v>
      </c>
      <c r="F18" s="5">
        <f t="shared" si="1"/>
        <v>0.3511111111111111</v>
      </c>
      <c r="G18" s="4">
        <v>71</v>
      </c>
      <c r="H18" s="4">
        <v>60</v>
      </c>
      <c r="I18" s="4">
        <v>265</v>
      </c>
      <c r="J18" s="5">
        <f t="shared" si="2"/>
        <v>0.26792452830188679</v>
      </c>
      <c r="K18" s="5">
        <f t="shared" si="3"/>
        <v>0.22641509433962265</v>
      </c>
      <c r="L18" s="4">
        <v>88</v>
      </c>
      <c r="M18" s="4">
        <v>71</v>
      </c>
      <c r="N18" s="4">
        <v>246</v>
      </c>
      <c r="O18" s="5">
        <f t="shared" si="4"/>
        <v>0.35772357723577236</v>
      </c>
      <c r="P18" s="5">
        <f t="shared" si="5"/>
        <v>0.2886178861788618</v>
      </c>
    </row>
    <row r="19" spans="1:16" x14ac:dyDescent="0.25">
      <c r="A19" s="4" t="s">
        <v>55</v>
      </c>
      <c r="B19" s="4">
        <v>132</v>
      </c>
      <c r="C19" s="4">
        <v>123</v>
      </c>
      <c r="D19" s="4">
        <v>246</v>
      </c>
      <c r="E19" s="5">
        <f t="shared" si="0"/>
        <v>0.53658536585365857</v>
      </c>
      <c r="F19" s="5">
        <f t="shared" si="1"/>
        <v>0.5</v>
      </c>
      <c r="G19" s="4">
        <v>112</v>
      </c>
      <c r="H19" s="4">
        <v>101</v>
      </c>
      <c r="I19" s="4">
        <v>280</v>
      </c>
      <c r="J19" s="5">
        <f t="shared" si="2"/>
        <v>0.4</v>
      </c>
      <c r="K19" s="5">
        <f t="shared" si="3"/>
        <v>0.36071428571428571</v>
      </c>
      <c r="L19" s="4">
        <v>123</v>
      </c>
      <c r="M19" s="4">
        <v>103</v>
      </c>
      <c r="N19" s="4">
        <v>279</v>
      </c>
      <c r="O19" s="5">
        <f t="shared" si="4"/>
        <v>0.44086021505376344</v>
      </c>
      <c r="P19" s="5">
        <f t="shared" si="5"/>
        <v>0.36917562724014336</v>
      </c>
    </row>
    <row r="20" spans="1:16" x14ac:dyDescent="0.25">
      <c r="A20" s="4" t="s">
        <v>56</v>
      </c>
      <c r="B20" s="4">
        <v>67</v>
      </c>
      <c r="C20" s="4">
        <v>65</v>
      </c>
      <c r="D20" s="4">
        <v>116</v>
      </c>
      <c r="E20" s="5">
        <f t="shared" si="0"/>
        <v>0.57758620689655171</v>
      </c>
      <c r="F20" s="5">
        <f t="shared" si="1"/>
        <v>0.56034482758620685</v>
      </c>
      <c r="G20" s="4">
        <v>42</v>
      </c>
      <c r="H20" s="4">
        <v>38</v>
      </c>
      <c r="I20" s="4">
        <v>102</v>
      </c>
      <c r="J20" s="5">
        <f t="shared" si="2"/>
        <v>0.41176470588235292</v>
      </c>
      <c r="K20" s="5">
        <f t="shared" si="3"/>
        <v>0.37254901960784315</v>
      </c>
      <c r="L20" s="4">
        <v>46</v>
      </c>
      <c r="M20" s="4">
        <v>42</v>
      </c>
      <c r="N20" s="4">
        <v>101</v>
      </c>
      <c r="O20" s="5">
        <f t="shared" si="4"/>
        <v>0.45544554455445546</v>
      </c>
      <c r="P20" s="5">
        <f t="shared" si="5"/>
        <v>0.41584158415841582</v>
      </c>
    </row>
    <row r="21" spans="1:16" x14ac:dyDescent="0.25">
      <c r="A21" s="4" t="s">
        <v>57</v>
      </c>
      <c r="B21" s="4">
        <v>168</v>
      </c>
      <c r="C21" s="4">
        <v>150</v>
      </c>
      <c r="D21" s="4">
        <v>407</v>
      </c>
      <c r="E21" s="5">
        <f t="shared" si="0"/>
        <v>0.41277641277641275</v>
      </c>
      <c r="F21" s="5">
        <f t="shared" si="1"/>
        <v>0.36855036855036855</v>
      </c>
      <c r="G21" s="4">
        <v>139</v>
      </c>
      <c r="H21" s="4">
        <v>125</v>
      </c>
      <c r="I21" s="4">
        <v>399</v>
      </c>
      <c r="J21" s="5">
        <f t="shared" si="2"/>
        <v>0.34837092731829572</v>
      </c>
      <c r="K21" s="5">
        <f t="shared" si="3"/>
        <v>0.31328320802005011</v>
      </c>
      <c r="L21" s="4">
        <v>141</v>
      </c>
      <c r="M21" s="4">
        <v>119</v>
      </c>
      <c r="N21" s="4">
        <v>373</v>
      </c>
      <c r="O21" s="5">
        <f t="shared" si="4"/>
        <v>0.37801608579088469</v>
      </c>
      <c r="P21" s="5">
        <f t="shared" si="5"/>
        <v>0.31903485254691688</v>
      </c>
    </row>
    <row r="22" spans="1:16" x14ac:dyDescent="0.25">
      <c r="A22" s="4" t="s">
        <v>58</v>
      </c>
      <c r="B22" s="4">
        <v>97</v>
      </c>
      <c r="C22" s="4">
        <v>86</v>
      </c>
      <c r="D22" s="4">
        <v>214</v>
      </c>
      <c r="E22" s="5">
        <f t="shared" si="0"/>
        <v>0.45327102803738317</v>
      </c>
      <c r="F22" s="5">
        <f t="shared" si="1"/>
        <v>0.40186915887850466</v>
      </c>
      <c r="G22" s="4">
        <v>54</v>
      </c>
      <c r="H22" s="4">
        <v>45</v>
      </c>
      <c r="I22" s="4">
        <v>189</v>
      </c>
      <c r="J22" s="5">
        <f t="shared" si="2"/>
        <v>0.2857142857142857</v>
      </c>
      <c r="K22" s="5">
        <f t="shared" si="3"/>
        <v>0.23809523809523808</v>
      </c>
      <c r="L22" s="4">
        <v>56</v>
      </c>
      <c r="M22" s="4">
        <v>48</v>
      </c>
      <c r="N22" s="4">
        <v>205</v>
      </c>
      <c r="O22" s="5">
        <f t="shared" si="4"/>
        <v>0.27317073170731709</v>
      </c>
      <c r="P22" s="5">
        <f t="shared" si="5"/>
        <v>0.23414634146341465</v>
      </c>
    </row>
    <row r="23" spans="1:16" x14ac:dyDescent="0.25">
      <c r="A23" s="4" t="s">
        <v>117</v>
      </c>
      <c r="B23" s="4">
        <v>104</v>
      </c>
      <c r="C23" s="4">
        <v>87</v>
      </c>
      <c r="D23" s="4">
        <v>207</v>
      </c>
      <c r="E23" s="5">
        <f t="shared" si="0"/>
        <v>0.50241545893719808</v>
      </c>
      <c r="F23" s="5">
        <f t="shared" si="1"/>
        <v>0.42028985507246375</v>
      </c>
      <c r="G23" s="4">
        <v>94</v>
      </c>
      <c r="H23" s="4">
        <v>78</v>
      </c>
      <c r="I23" s="4">
        <v>208</v>
      </c>
      <c r="J23" s="5">
        <f t="shared" si="2"/>
        <v>0.45192307692307693</v>
      </c>
      <c r="K23" s="5">
        <f t="shared" si="3"/>
        <v>0.375</v>
      </c>
      <c r="L23" s="4">
        <v>56</v>
      </c>
      <c r="M23" s="4">
        <v>45</v>
      </c>
      <c r="N23" s="4">
        <v>164</v>
      </c>
      <c r="O23" s="5">
        <f t="shared" si="4"/>
        <v>0.34146341463414637</v>
      </c>
      <c r="P23" s="5">
        <f t="shared" si="5"/>
        <v>0.27439024390243905</v>
      </c>
    </row>
    <row r="24" spans="1:16" x14ac:dyDescent="0.25">
      <c r="A24" s="4" t="s">
        <v>59</v>
      </c>
      <c r="B24" s="4">
        <v>147</v>
      </c>
      <c r="C24" s="4">
        <v>133</v>
      </c>
      <c r="D24" s="4">
        <v>316</v>
      </c>
      <c r="E24" s="5">
        <f t="shared" si="0"/>
        <v>0.4651898734177215</v>
      </c>
      <c r="F24" s="5">
        <f t="shared" si="1"/>
        <v>0.42088607594936711</v>
      </c>
      <c r="G24" s="4">
        <v>89</v>
      </c>
      <c r="H24" s="4">
        <v>80</v>
      </c>
      <c r="I24" s="4">
        <v>272</v>
      </c>
      <c r="J24" s="5">
        <f t="shared" si="2"/>
        <v>0.32720588235294118</v>
      </c>
      <c r="K24" s="5">
        <f t="shared" si="3"/>
        <v>0.29411764705882354</v>
      </c>
      <c r="L24" s="4">
        <v>120</v>
      </c>
      <c r="M24" s="4">
        <v>96</v>
      </c>
      <c r="N24" s="4">
        <v>266</v>
      </c>
      <c r="O24" s="5">
        <f t="shared" si="4"/>
        <v>0.45112781954887216</v>
      </c>
      <c r="P24" s="5">
        <f t="shared" si="5"/>
        <v>0.36090225563909772</v>
      </c>
    </row>
    <row r="25" spans="1:16" x14ac:dyDescent="0.25">
      <c r="A25" s="4" t="s">
        <v>60</v>
      </c>
      <c r="B25" s="4">
        <v>75</v>
      </c>
      <c r="C25" s="4">
        <v>71</v>
      </c>
      <c r="D25" s="4">
        <v>125</v>
      </c>
      <c r="E25" s="5">
        <f t="shared" si="0"/>
        <v>0.6</v>
      </c>
      <c r="F25" s="5">
        <f t="shared" si="1"/>
        <v>0.56799999999999995</v>
      </c>
      <c r="G25" s="4">
        <v>70</v>
      </c>
      <c r="H25" s="4">
        <v>66</v>
      </c>
      <c r="I25" s="4">
        <v>142</v>
      </c>
      <c r="J25" s="5">
        <f t="shared" si="2"/>
        <v>0.49295774647887325</v>
      </c>
      <c r="K25" s="5">
        <f t="shared" si="3"/>
        <v>0.46478873239436619</v>
      </c>
      <c r="L25" s="4">
        <v>66</v>
      </c>
      <c r="M25" s="4">
        <v>63</v>
      </c>
      <c r="N25" s="4">
        <v>125</v>
      </c>
      <c r="O25" s="5">
        <f t="shared" si="4"/>
        <v>0.52800000000000002</v>
      </c>
      <c r="P25" s="5">
        <f t="shared" si="5"/>
        <v>0.504</v>
      </c>
    </row>
    <row r="26" spans="1:16" x14ac:dyDescent="0.25">
      <c r="A26" s="4" t="s">
        <v>61</v>
      </c>
      <c r="B26" s="4">
        <v>112</v>
      </c>
      <c r="C26" s="4">
        <v>100</v>
      </c>
      <c r="D26" s="4">
        <v>188</v>
      </c>
      <c r="E26" s="5">
        <f t="shared" si="0"/>
        <v>0.5957446808510638</v>
      </c>
      <c r="F26" s="5">
        <f t="shared" si="1"/>
        <v>0.53191489361702127</v>
      </c>
      <c r="G26" s="4">
        <v>84</v>
      </c>
      <c r="H26" s="4">
        <v>71</v>
      </c>
      <c r="I26" s="4">
        <v>195</v>
      </c>
      <c r="J26" s="5">
        <f t="shared" si="2"/>
        <v>0.43076923076923079</v>
      </c>
      <c r="K26" s="5">
        <f t="shared" si="3"/>
        <v>0.36410256410256409</v>
      </c>
      <c r="L26" s="4">
        <v>88</v>
      </c>
      <c r="M26" s="4">
        <v>69</v>
      </c>
      <c r="N26" s="4">
        <v>220</v>
      </c>
      <c r="O26" s="5">
        <f t="shared" si="4"/>
        <v>0.4</v>
      </c>
      <c r="P26" s="5">
        <f t="shared" si="5"/>
        <v>0.31363636363636366</v>
      </c>
    </row>
    <row r="27" spans="1:16" x14ac:dyDescent="0.25">
      <c r="A27" s="4" t="s">
        <v>62</v>
      </c>
      <c r="B27" s="4">
        <v>33</v>
      </c>
      <c r="C27" s="4">
        <v>31</v>
      </c>
      <c r="D27" s="4">
        <v>99</v>
      </c>
      <c r="E27" s="5">
        <f t="shared" si="0"/>
        <v>0.33333333333333331</v>
      </c>
      <c r="F27" s="5">
        <f t="shared" si="1"/>
        <v>0.31313131313131315</v>
      </c>
      <c r="G27" s="4">
        <v>32</v>
      </c>
      <c r="H27" s="4">
        <v>27</v>
      </c>
      <c r="I27" s="4">
        <v>106</v>
      </c>
      <c r="J27" s="5">
        <f t="shared" si="2"/>
        <v>0.30188679245283018</v>
      </c>
      <c r="K27" s="5">
        <f t="shared" si="3"/>
        <v>0.25471698113207547</v>
      </c>
      <c r="L27" s="4">
        <v>31</v>
      </c>
      <c r="M27" s="4">
        <v>24</v>
      </c>
      <c r="N27" s="4">
        <v>116</v>
      </c>
      <c r="O27" s="5">
        <f t="shared" si="4"/>
        <v>0.26724137931034481</v>
      </c>
      <c r="P27" s="5">
        <f t="shared" si="5"/>
        <v>0.20689655172413793</v>
      </c>
    </row>
    <row r="28" spans="1:16" x14ac:dyDescent="0.25">
      <c r="A28" s="4" t="s">
        <v>17</v>
      </c>
      <c r="B28" s="4">
        <v>120</v>
      </c>
      <c r="C28" s="4">
        <v>111</v>
      </c>
      <c r="D28" s="4">
        <v>223</v>
      </c>
      <c r="E28" s="5">
        <f t="shared" si="0"/>
        <v>0.53811659192825112</v>
      </c>
      <c r="F28" s="5">
        <f t="shared" si="1"/>
        <v>0.49775784753363228</v>
      </c>
      <c r="G28" s="4">
        <v>68</v>
      </c>
      <c r="H28" s="4">
        <v>58</v>
      </c>
      <c r="I28" s="4">
        <v>215</v>
      </c>
      <c r="J28" s="5">
        <f t="shared" si="2"/>
        <v>0.31627906976744186</v>
      </c>
      <c r="K28" s="5">
        <f t="shared" si="3"/>
        <v>0.26976744186046514</v>
      </c>
      <c r="L28" s="4">
        <v>58</v>
      </c>
      <c r="M28" s="4">
        <v>45</v>
      </c>
      <c r="N28" s="4">
        <v>206</v>
      </c>
      <c r="O28" s="5">
        <f t="shared" si="4"/>
        <v>0.28155339805825241</v>
      </c>
      <c r="P28" s="5">
        <f t="shared" si="5"/>
        <v>0.21844660194174756</v>
      </c>
    </row>
    <row r="29" spans="1:16" x14ac:dyDescent="0.25">
      <c r="A29" s="4" t="s">
        <v>18</v>
      </c>
      <c r="B29" s="4">
        <v>54</v>
      </c>
      <c r="C29" s="4">
        <v>52</v>
      </c>
      <c r="D29" s="4">
        <v>119</v>
      </c>
      <c r="E29" s="5">
        <f t="shared" si="0"/>
        <v>0.45378151260504201</v>
      </c>
      <c r="F29" s="5">
        <f t="shared" si="1"/>
        <v>0.43697478991596639</v>
      </c>
      <c r="G29" s="4">
        <v>39</v>
      </c>
      <c r="H29" s="4">
        <v>36</v>
      </c>
      <c r="I29" s="4">
        <v>113</v>
      </c>
      <c r="J29" s="5">
        <f t="shared" si="2"/>
        <v>0.34513274336283184</v>
      </c>
      <c r="K29" s="5">
        <f t="shared" si="3"/>
        <v>0.31858407079646017</v>
      </c>
      <c r="L29" s="4">
        <v>40</v>
      </c>
      <c r="M29" s="4">
        <v>33</v>
      </c>
      <c r="N29" s="4">
        <v>131</v>
      </c>
      <c r="O29" s="5">
        <f t="shared" si="4"/>
        <v>0.30534351145038169</v>
      </c>
      <c r="P29" s="5">
        <f t="shared" si="5"/>
        <v>0.25190839694656486</v>
      </c>
    </row>
    <row r="30" spans="1:16" x14ac:dyDescent="0.25">
      <c r="A30" s="4" t="s">
        <v>63</v>
      </c>
      <c r="B30" s="4">
        <v>124</v>
      </c>
      <c r="C30" s="4">
        <v>106</v>
      </c>
      <c r="D30" s="4">
        <v>209</v>
      </c>
      <c r="E30" s="5">
        <f t="shared" si="0"/>
        <v>0.59330143540669855</v>
      </c>
      <c r="F30" s="5">
        <f t="shared" si="1"/>
        <v>0.50717703349282295</v>
      </c>
      <c r="G30" s="4">
        <v>92</v>
      </c>
      <c r="H30" s="4">
        <v>86</v>
      </c>
      <c r="I30" s="4">
        <v>228</v>
      </c>
      <c r="J30" s="5">
        <f t="shared" si="2"/>
        <v>0.40350877192982454</v>
      </c>
      <c r="K30" s="5">
        <f t="shared" si="3"/>
        <v>0.37719298245614036</v>
      </c>
      <c r="L30" s="4">
        <v>77</v>
      </c>
      <c r="M30" s="4">
        <v>58</v>
      </c>
      <c r="N30" s="4">
        <v>216</v>
      </c>
      <c r="O30" s="5">
        <f t="shared" si="4"/>
        <v>0.35648148148148145</v>
      </c>
      <c r="P30" s="5">
        <f t="shared" si="5"/>
        <v>0.26851851851851855</v>
      </c>
    </row>
    <row r="31" spans="1:16" x14ac:dyDescent="0.25">
      <c r="A31" s="4" t="s">
        <v>64</v>
      </c>
      <c r="B31" s="4">
        <v>107</v>
      </c>
      <c r="C31" s="4">
        <v>98</v>
      </c>
      <c r="D31" s="4">
        <v>183</v>
      </c>
      <c r="E31" s="5">
        <f t="shared" si="0"/>
        <v>0.58469945355191255</v>
      </c>
      <c r="F31" s="5">
        <f t="shared" si="1"/>
        <v>0.53551912568306015</v>
      </c>
      <c r="G31" s="4">
        <v>106</v>
      </c>
      <c r="H31" s="4">
        <v>94</v>
      </c>
      <c r="I31" s="4">
        <v>194</v>
      </c>
      <c r="J31" s="5">
        <f t="shared" si="2"/>
        <v>0.54639175257731953</v>
      </c>
      <c r="K31" s="5">
        <f t="shared" si="3"/>
        <v>0.4845360824742268</v>
      </c>
      <c r="L31" s="4">
        <v>94</v>
      </c>
      <c r="M31" s="4">
        <v>71</v>
      </c>
      <c r="N31" s="4">
        <v>208</v>
      </c>
      <c r="O31" s="5">
        <f t="shared" si="4"/>
        <v>0.45192307692307693</v>
      </c>
      <c r="P31" s="5">
        <f t="shared" si="5"/>
        <v>0.34134615384615385</v>
      </c>
    </row>
    <row r="32" spans="1:16" x14ac:dyDescent="0.25">
      <c r="A32" s="4" t="s">
        <v>20</v>
      </c>
      <c r="B32" s="4">
        <v>60</v>
      </c>
      <c r="C32" s="4">
        <v>56</v>
      </c>
      <c r="D32" s="4">
        <v>126</v>
      </c>
      <c r="E32" s="5">
        <f t="shared" si="0"/>
        <v>0.47619047619047616</v>
      </c>
      <c r="F32" s="5">
        <f t="shared" si="1"/>
        <v>0.44444444444444442</v>
      </c>
      <c r="G32" s="4">
        <v>40</v>
      </c>
      <c r="H32" s="4">
        <v>36</v>
      </c>
      <c r="I32" s="4">
        <v>107</v>
      </c>
      <c r="J32" s="5">
        <f t="shared" si="2"/>
        <v>0.37383177570093457</v>
      </c>
      <c r="K32" s="5">
        <f t="shared" si="3"/>
        <v>0.3364485981308411</v>
      </c>
      <c r="L32" s="4">
        <v>48</v>
      </c>
      <c r="M32" s="4">
        <v>31</v>
      </c>
      <c r="N32" s="4">
        <v>136</v>
      </c>
      <c r="O32" s="5">
        <f t="shared" si="4"/>
        <v>0.35294117647058826</v>
      </c>
      <c r="P32" s="5">
        <f t="shared" si="5"/>
        <v>0.22794117647058823</v>
      </c>
    </row>
    <row r="33" spans="1:16" x14ac:dyDescent="0.25">
      <c r="A33" s="4" t="s">
        <v>65</v>
      </c>
      <c r="B33" s="4">
        <v>92</v>
      </c>
      <c r="C33" s="4">
        <v>77</v>
      </c>
      <c r="D33" s="4">
        <v>182</v>
      </c>
      <c r="E33" s="5">
        <f t="shared" si="0"/>
        <v>0.50549450549450547</v>
      </c>
      <c r="F33" s="5">
        <f t="shared" si="1"/>
        <v>0.42307692307692307</v>
      </c>
      <c r="G33" s="4">
        <v>50</v>
      </c>
      <c r="H33" s="4">
        <v>39</v>
      </c>
      <c r="I33" s="4">
        <v>180</v>
      </c>
      <c r="J33" s="5">
        <f t="shared" si="2"/>
        <v>0.27777777777777779</v>
      </c>
      <c r="K33" s="5">
        <f t="shared" si="3"/>
        <v>0.21666666666666667</v>
      </c>
      <c r="L33" s="4">
        <v>44</v>
      </c>
      <c r="M33" s="4">
        <v>27</v>
      </c>
      <c r="N33" s="4">
        <v>190</v>
      </c>
      <c r="O33" s="5">
        <f t="shared" si="4"/>
        <v>0.23157894736842105</v>
      </c>
      <c r="P33" s="5">
        <f t="shared" si="5"/>
        <v>0.14210526315789473</v>
      </c>
    </row>
    <row r="34" spans="1:16" x14ac:dyDescent="0.25">
      <c r="A34" s="4" t="s">
        <v>22</v>
      </c>
      <c r="B34" s="4">
        <v>108</v>
      </c>
      <c r="C34" s="4">
        <v>96</v>
      </c>
      <c r="D34" s="4">
        <v>306</v>
      </c>
      <c r="E34" s="5">
        <f t="shared" si="0"/>
        <v>0.35294117647058826</v>
      </c>
      <c r="F34" s="5">
        <f t="shared" si="1"/>
        <v>0.31372549019607843</v>
      </c>
      <c r="G34" s="4">
        <v>75</v>
      </c>
      <c r="H34" s="4">
        <v>75</v>
      </c>
      <c r="I34" s="4">
        <v>343</v>
      </c>
      <c r="J34" s="5">
        <f t="shared" si="2"/>
        <v>0.21865889212827988</v>
      </c>
      <c r="K34" s="5">
        <f t="shared" si="3"/>
        <v>0.21865889212827988</v>
      </c>
      <c r="L34" s="4">
        <v>84</v>
      </c>
      <c r="M34" s="4">
        <v>65</v>
      </c>
      <c r="N34" s="4">
        <v>325</v>
      </c>
      <c r="O34" s="5">
        <f t="shared" si="4"/>
        <v>0.25846153846153846</v>
      </c>
      <c r="P34" s="5">
        <f t="shared" si="5"/>
        <v>0.2</v>
      </c>
    </row>
    <row r="35" spans="1:16" x14ac:dyDescent="0.25">
      <c r="A35" s="4" t="s">
        <v>66</v>
      </c>
      <c r="B35" s="4">
        <v>61</v>
      </c>
      <c r="C35" s="4">
        <v>52</v>
      </c>
      <c r="D35" s="4">
        <v>123</v>
      </c>
      <c r="E35" s="5">
        <f t="shared" si="0"/>
        <v>0.49593495934959347</v>
      </c>
      <c r="F35" s="5">
        <f t="shared" si="1"/>
        <v>0.42276422764227645</v>
      </c>
      <c r="G35" s="4">
        <v>41</v>
      </c>
      <c r="H35" s="4">
        <v>35</v>
      </c>
      <c r="I35" s="4">
        <v>108</v>
      </c>
      <c r="J35" s="5">
        <f t="shared" si="2"/>
        <v>0.37962962962962965</v>
      </c>
      <c r="K35" s="5">
        <f t="shared" si="3"/>
        <v>0.32407407407407407</v>
      </c>
      <c r="L35" s="4">
        <v>36</v>
      </c>
      <c r="M35" s="4">
        <v>24</v>
      </c>
      <c r="N35" s="4">
        <v>131</v>
      </c>
      <c r="O35" s="5">
        <f t="shared" si="4"/>
        <v>0.27480916030534353</v>
      </c>
      <c r="P35" s="5">
        <f t="shared" si="5"/>
        <v>0.18320610687022901</v>
      </c>
    </row>
    <row r="36" spans="1:16" x14ac:dyDescent="0.25">
      <c r="A36" s="4" t="s">
        <v>67</v>
      </c>
      <c r="B36" s="4">
        <v>108</v>
      </c>
      <c r="C36" s="4">
        <v>97</v>
      </c>
      <c r="D36" s="4">
        <v>216</v>
      </c>
      <c r="E36" s="5">
        <f t="shared" si="0"/>
        <v>0.5</v>
      </c>
      <c r="F36" s="5">
        <f t="shared" si="1"/>
        <v>0.44907407407407407</v>
      </c>
      <c r="G36" s="4">
        <v>123</v>
      </c>
      <c r="H36" s="4">
        <v>114</v>
      </c>
      <c r="I36" s="4">
        <v>231</v>
      </c>
      <c r="J36" s="5">
        <f t="shared" si="2"/>
        <v>0.53246753246753242</v>
      </c>
      <c r="K36" s="5">
        <f t="shared" si="3"/>
        <v>0.4935064935064935</v>
      </c>
      <c r="L36" s="4">
        <v>74</v>
      </c>
      <c r="M36" s="4">
        <v>60</v>
      </c>
      <c r="N36" s="4">
        <v>202</v>
      </c>
      <c r="O36" s="5">
        <f t="shared" si="4"/>
        <v>0.36633663366336633</v>
      </c>
      <c r="P36" s="5">
        <f t="shared" si="5"/>
        <v>0.29702970297029702</v>
      </c>
    </row>
    <row r="37" spans="1:16" x14ac:dyDescent="0.25">
      <c r="A37" s="4" t="s">
        <v>68</v>
      </c>
      <c r="B37" s="4">
        <v>139</v>
      </c>
      <c r="C37" s="4">
        <v>119</v>
      </c>
      <c r="D37" s="4">
        <v>241</v>
      </c>
      <c r="E37" s="5">
        <f t="shared" si="0"/>
        <v>0.57676348547717837</v>
      </c>
      <c r="F37" s="5">
        <f t="shared" si="1"/>
        <v>0.49377593360995853</v>
      </c>
      <c r="G37" s="4">
        <v>76</v>
      </c>
      <c r="H37" s="4">
        <v>69</v>
      </c>
      <c r="I37" s="4">
        <v>244</v>
      </c>
      <c r="J37" s="5">
        <f t="shared" si="2"/>
        <v>0.31147540983606559</v>
      </c>
      <c r="K37" s="5">
        <f t="shared" si="3"/>
        <v>0.28278688524590162</v>
      </c>
      <c r="L37" s="4">
        <v>77</v>
      </c>
      <c r="M37" s="4">
        <v>66</v>
      </c>
      <c r="N37" s="4">
        <v>243</v>
      </c>
      <c r="O37" s="5">
        <f t="shared" si="4"/>
        <v>0.3168724279835391</v>
      </c>
      <c r="P37" s="5">
        <f t="shared" si="5"/>
        <v>0.27160493827160492</v>
      </c>
    </row>
    <row r="38" spans="1:16" x14ac:dyDescent="0.25">
      <c r="A38" s="4" t="s">
        <v>69</v>
      </c>
      <c r="B38" s="4">
        <v>142</v>
      </c>
      <c r="C38" s="4">
        <v>127</v>
      </c>
      <c r="D38" s="4">
        <v>239</v>
      </c>
      <c r="E38" s="5">
        <f t="shared" si="0"/>
        <v>0.59414225941422594</v>
      </c>
      <c r="F38" s="5">
        <f t="shared" si="1"/>
        <v>0.53138075313807531</v>
      </c>
      <c r="G38" s="4">
        <v>112</v>
      </c>
      <c r="H38" s="4">
        <v>104</v>
      </c>
      <c r="I38" s="4">
        <v>228</v>
      </c>
      <c r="J38" s="5">
        <f t="shared" ref="J38:J87" si="6">G38/I38</f>
        <v>0.49122807017543857</v>
      </c>
      <c r="K38" s="5">
        <f t="shared" ref="K38:K87" si="7">H38/I38</f>
        <v>0.45614035087719296</v>
      </c>
      <c r="L38" s="4">
        <v>78</v>
      </c>
      <c r="M38" s="4">
        <v>59</v>
      </c>
      <c r="N38" s="4">
        <v>250</v>
      </c>
      <c r="O38" s="5">
        <f t="shared" si="4"/>
        <v>0.312</v>
      </c>
      <c r="P38" s="5">
        <f t="shared" si="5"/>
        <v>0.23599999999999999</v>
      </c>
    </row>
    <row r="39" spans="1:16" x14ac:dyDescent="0.25">
      <c r="A39" s="4" t="s">
        <v>70</v>
      </c>
      <c r="B39" s="4">
        <v>26</v>
      </c>
      <c r="C39" s="4">
        <v>26</v>
      </c>
      <c r="D39" s="4">
        <v>56</v>
      </c>
      <c r="E39" s="5">
        <f t="shared" si="0"/>
        <v>0.4642857142857143</v>
      </c>
      <c r="F39" s="5">
        <f t="shared" si="1"/>
        <v>0.4642857142857143</v>
      </c>
      <c r="G39" s="4">
        <v>10</v>
      </c>
      <c r="H39" s="4">
        <v>10</v>
      </c>
      <c r="I39" s="4">
        <v>54</v>
      </c>
      <c r="J39" s="5">
        <f t="shared" si="6"/>
        <v>0.18518518518518517</v>
      </c>
      <c r="K39" s="5">
        <f t="shared" si="7"/>
        <v>0.18518518518518517</v>
      </c>
      <c r="L39" s="4">
        <v>6</v>
      </c>
      <c r="M39" s="4">
        <v>3</v>
      </c>
      <c r="N39" s="4">
        <v>48</v>
      </c>
      <c r="O39" s="5">
        <f t="shared" si="4"/>
        <v>0.125</v>
      </c>
      <c r="P39" s="5">
        <f t="shared" si="5"/>
        <v>6.25E-2</v>
      </c>
    </row>
    <row r="40" spans="1:16" x14ac:dyDescent="0.25">
      <c r="A40" s="4" t="s">
        <v>71</v>
      </c>
      <c r="B40" s="4">
        <v>110</v>
      </c>
      <c r="C40" s="4">
        <v>86</v>
      </c>
      <c r="D40" s="4">
        <v>227</v>
      </c>
      <c r="E40" s="5">
        <f t="shared" si="0"/>
        <v>0.48458149779735682</v>
      </c>
      <c r="F40" s="5">
        <f t="shared" si="1"/>
        <v>0.3788546255506608</v>
      </c>
      <c r="G40" s="4">
        <v>88</v>
      </c>
      <c r="H40" s="4">
        <v>77</v>
      </c>
      <c r="I40" s="4">
        <v>226</v>
      </c>
      <c r="J40" s="5">
        <f t="shared" si="6"/>
        <v>0.38938053097345132</v>
      </c>
      <c r="K40" s="5">
        <f t="shared" si="7"/>
        <v>0.34070796460176989</v>
      </c>
      <c r="L40" s="4">
        <v>83</v>
      </c>
      <c r="M40" s="4">
        <v>67</v>
      </c>
      <c r="N40" s="4">
        <v>266</v>
      </c>
      <c r="O40" s="5">
        <f t="shared" si="4"/>
        <v>0.31203007518796994</v>
      </c>
      <c r="P40" s="5">
        <f t="shared" si="5"/>
        <v>0.25187969924812031</v>
      </c>
    </row>
    <row r="41" spans="1:16" x14ac:dyDescent="0.25">
      <c r="A41" s="4" t="s">
        <v>72</v>
      </c>
      <c r="B41" s="4">
        <v>121</v>
      </c>
      <c r="C41" s="4">
        <v>119</v>
      </c>
      <c r="D41" s="4">
        <v>229</v>
      </c>
      <c r="E41" s="5">
        <f t="shared" si="0"/>
        <v>0.52838427947598254</v>
      </c>
      <c r="F41" s="5">
        <f t="shared" si="1"/>
        <v>0.51965065502183405</v>
      </c>
      <c r="G41" s="4">
        <v>131</v>
      </c>
      <c r="H41" s="4">
        <v>116</v>
      </c>
      <c r="I41" s="4">
        <v>247</v>
      </c>
      <c r="J41" s="5">
        <f t="shared" si="6"/>
        <v>0.53036437246963564</v>
      </c>
      <c r="K41" s="5">
        <f t="shared" si="7"/>
        <v>0.46963562753036436</v>
      </c>
      <c r="L41" s="4">
        <v>93</v>
      </c>
      <c r="M41" s="4">
        <v>80</v>
      </c>
      <c r="N41" s="4">
        <v>265</v>
      </c>
      <c r="O41" s="5">
        <f t="shared" si="4"/>
        <v>0.35094339622641507</v>
      </c>
      <c r="P41" s="5">
        <f t="shared" si="5"/>
        <v>0.30188679245283018</v>
      </c>
    </row>
    <row r="42" spans="1:16" x14ac:dyDescent="0.25">
      <c r="A42" s="4" t="s">
        <v>73</v>
      </c>
      <c r="B42" s="4">
        <v>76</v>
      </c>
      <c r="C42" s="4">
        <v>66</v>
      </c>
      <c r="D42" s="4">
        <v>147</v>
      </c>
      <c r="E42" s="5">
        <f t="shared" si="0"/>
        <v>0.51700680272108845</v>
      </c>
      <c r="F42" s="5">
        <f t="shared" si="1"/>
        <v>0.44897959183673469</v>
      </c>
      <c r="G42" s="4">
        <v>74</v>
      </c>
      <c r="H42" s="4">
        <v>64</v>
      </c>
      <c r="I42" s="4">
        <v>182</v>
      </c>
      <c r="J42" s="5">
        <f t="shared" si="6"/>
        <v>0.40659340659340659</v>
      </c>
      <c r="K42" s="5">
        <f t="shared" si="7"/>
        <v>0.35164835164835168</v>
      </c>
      <c r="L42" s="4">
        <v>45</v>
      </c>
      <c r="M42" s="4">
        <v>30</v>
      </c>
      <c r="N42" s="4">
        <v>176</v>
      </c>
      <c r="O42" s="5">
        <f t="shared" si="4"/>
        <v>0.25568181818181818</v>
      </c>
      <c r="P42" s="5">
        <f t="shared" si="5"/>
        <v>0.17045454545454544</v>
      </c>
    </row>
    <row r="43" spans="1:16" x14ac:dyDescent="0.25">
      <c r="A43" s="4" t="s">
        <v>26</v>
      </c>
      <c r="B43" s="4">
        <v>52</v>
      </c>
      <c r="C43" s="4">
        <v>50</v>
      </c>
      <c r="D43" s="4">
        <v>68</v>
      </c>
      <c r="E43" s="5">
        <f t="shared" si="0"/>
        <v>0.76470588235294112</v>
      </c>
      <c r="F43" s="5">
        <f t="shared" si="1"/>
        <v>0.73529411764705888</v>
      </c>
      <c r="G43" s="4">
        <v>58</v>
      </c>
      <c r="H43" s="4">
        <v>57</v>
      </c>
      <c r="I43" s="4">
        <v>94</v>
      </c>
      <c r="J43" s="5">
        <f t="shared" si="6"/>
        <v>0.61702127659574468</v>
      </c>
      <c r="K43" s="5">
        <f t="shared" si="7"/>
        <v>0.6063829787234043</v>
      </c>
      <c r="L43" s="4">
        <v>42</v>
      </c>
      <c r="M43" s="4">
        <v>40</v>
      </c>
      <c r="N43" s="4">
        <v>80</v>
      </c>
      <c r="O43" s="5">
        <f t="shared" si="4"/>
        <v>0.52500000000000002</v>
      </c>
      <c r="P43" s="5">
        <f t="shared" si="5"/>
        <v>0.5</v>
      </c>
    </row>
    <row r="44" spans="1:16" x14ac:dyDescent="0.25">
      <c r="A44" s="4" t="s">
        <v>74</v>
      </c>
      <c r="B44" s="4">
        <v>46</v>
      </c>
      <c r="C44" s="4">
        <v>38</v>
      </c>
      <c r="D44" s="4">
        <v>191</v>
      </c>
      <c r="E44" s="5">
        <f t="shared" si="0"/>
        <v>0.24083769633507854</v>
      </c>
      <c r="F44" s="5">
        <f t="shared" si="1"/>
        <v>0.19895287958115182</v>
      </c>
      <c r="G44" s="4">
        <v>20</v>
      </c>
      <c r="H44" s="4">
        <v>17</v>
      </c>
      <c r="I44" s="4">
        <v>208</v>
      </c>
      <c r="J44" s="5">
        <f t="shared" si="6"/>
        <v>9.6153846153846159E-2</v>
      </c>
      <c r="K44" s="5">
        <f t="shared" si="7"/>
        <v>8.1730769230769232E-2</v>
      </c>
      <c r="L44" s="4">
        <v>42</v>
      </c>
      <c r="M44" s="4">
        <v>30</v>
      </c>
      <c r="N44" s="4">
        <v>226</v>
      </c>
      <c r="O44" s="5">
        <f t="shared" si="4"/>
        <v>0.18584070796460178</v>
      </c>
      <c r="P44" s="5">
        <f t="shared" si="5"/>
        <v>0.13274336283185842</v>
      </c>
    </row>
    <row r="45" spans="1:16" x14ac:dyDescent="0.25">
      <c r="A45" s="4" t="s">
        <v>27</v>
      </c>
      <c r="B45" s="4">
        <v>122</v>
      </c>
      <c r="C45" s="4">
        <v>111</v>
      </c>
      <c r="D45" s="4">
        <v>294</v>
      </c>
      <c r="E45" s="5">
        <f t="shared" si="0"/>
        <v>0.41496598639455784</v>
      </c>
      <c r="F45" s="5">
        <f t="shared" si="1"/>
        <v>0.37755102040816324</v>
      </c>
      <c r="G45" s="4">
        <v>89</v>
      </c>
      <c r="H45" s="4">
        <v>79</v>
      </c>
      <c r="I45" s="4">
        <v>276</v>
      </c>
      <c r="J45" s="5">
        <f t="shared" si="6"/>
        <v>0.32246376811594202</v>
      </c>
      <c r="K45" s="5">
        <f t="shared" si="7"/>
        <v>0.28623188405797101</v>
      </c>
      <c r="L45" s="4">
        <v>47</v>
      </c>
      <c r="M45" s="4">
        <v>35</v>
      </c>
      <c r="N45" s="4">
        <v>271</v>
      </c>
      <c r="O45" s="5">
        <f t="shared" si="4"/>
        <v>0.17343173431734318</v>
      </c>
      <c r="P45" s="5">
        <f t="shared" si="5"/>
        <v>0.12915129151291513</v>
      </c>
    </row>
    <row r="46" spans="1:16" x14ac:dyDescent="0.25">
      <c r="A46" s="4" t="s">
        <v>75</v>
      </c>
      <c r="B46" s="4">
        <v>173</v>
      </c>
      <c r="C46" s="4">
        <v>156</v>
      </c>
      <c r="D46" s="4">
        <v>367</v>
      </c>
      <c r="E46" s="5">
        <f t="shared" si="0"/>
        <v>0.47138964577656678</v>
      </c>
      <c r="F46" s="5">
        <f t="shared" si="1"/>
        <v>0.42506811989100818</v>
      </c>
      <c r="G46" s="4">
        <v>131</v>
      </c>
      <c r="H46" s="4">
        <v>117</v>
      </c>
      <c r="I46" s="4">
        <v>422</v>
      </c>
      <c r="J46" s="5">
        <f t="shared" si="6"/>
        <v>0.31042654028436018</v>
      </c>
      <c r="K46" s="5">
        <f t="shared" si="7"/>
        <v>0.2772511848341232</v>
      </c>
      <c r="L46" s="4">
        <v>140</v>
      </c>
      <c r="M46" s="4">
        <v>111</v>
      </c>
      <c r="N46" s="4">
        <v>425</v>
      </c>
      <c r="O46" s="5">
        <f t="shared" si="4"/>
        <v>0.32941176470588235</v>
      </c>
      <c r="P46" s="5">
        <f t="shared" si="5"/>
        <v>0.26117647058823529</v>
      </c>
    </row>
    <row r="47" spans="1:16" x14ac:dyDescent="0.25">
      <c r="A47" s="4" t="s">
        <v>76</v>
      </c>
      <c r="B47" s="4">
        <v>123</v>
      </c>
      <c r="C47" s="4">
        <v>111</v>
      </c>
      <c r="D47" s="4">
        <v>348</v>
      </c>
      <c r="E47" s="5">
        <f t="shared" si="0"/>
        <v>0.35344827586206895</v>
      </c>
      <c r="F47" s="5">
        <f t="shared" si="1"/>
        <v>0.31896551724137934</v>
      </c>
      <c r="G47" s="4">
        <v>111</v>
      </c>
      <c r="H47" s="4">
        <v>99</v>
      </c>
      <c r="I47" s="4">
        <v>375</v>
      </c>
      <c r="J47" s="5">
        <f t="shared" si="6"/>
        <v>0.29599999999999999</v>
      </c>
      <c r="K47" s="5">
        <f t="shared" si="7"/>
        <v>0.26400000000000001</v>
      </c>
      <c r="L47" s="4">
        <v>101</v>
      </c>
      <c r="M47" s="4">
        <v>85</v>
      </c>
      <c r="N47" s="4">
        <v>412</v>
      </c>
      <c r="O47" s="5">
        <f t="shared" si="4"/>
        <v>0.24514563106796117</v>
      </c>
      <c r="P47" s="5">
        <f t="shared" si="5"/>
        <v>0.20631067961165048</v>
      </c>
    </row>
    <row r="48" spans="1:16" x14ac:dyDescent="0.25">
      <c r="A48" s="4" t="s">
        <v>29</v>
      </c>
      <c r="B48" s="4">
        <v>39</v>
      </c>
      <c r="C48" s="4">
        <v>31</v>
      </c>
      <c r="D48" s="4">
        <v>105</v>
      </c>
      <c r="E48" s="5">
        <f t="shared" si="0"/>
        <v>0.37142857142857144</v>
      </c>
      <c r="F48" s="5">
        <f t="shared" si="1"/>
        <v>0.29523809523809524</v>
      </c>
      <c r="G48" s="4">
        <v>34</v>
      </c>
      <c r="H48" s="4">
        <v>31</v>
      </c>
      <c r="I48" s="4">
        <v>120</v>
      </c>
      <c r="J48" s="5">
        <f t="shared" si="6"/>
        <v>0.28333333333333333</v>
      </c>
      <c r="K48" s="5">
        <f t="shared" si="7"/>
        <v>0.25833333333333336</v>
      </c>
      <c r="L48" s="4">
        <v>25</v>
      </c>
      <c r="M48" s="4">
        <v>22</v>
      </c>
      <c r="N48" s="4">
        <v>126</v>
      </c>
      <c r="O48" s="5">
        <f t="shared" si="4"/>
        <v>0.1984126984126984</v>
      </c>
      <c r="P48" s="5">
        <f t="shared" si="5"/>
        <v>0.17460317460317459</v>
      </c>
    </row>
    <row r="49" spans="1:16" x14ac:dyDescent="0.25">
      <c r="A49" s="4" t="s">
        <v>30</v>
      </c>
      <c r="B49" s="4">
        <v>100</v>
      </c>
      <c r="C49" s="4">
        <v>88</v>
      </c>
      <c r="D49" s="4">
        <v>276</v>
      </c>
      <c r="E49" s="5">
        <f t="shared" si="0"/>
        <v>0.36231884057971014</v>
      </c>
      <c r="F49" s="5">
        <f t="shared" si="1"/>
        <v>0.3188405797101449</v>
      </c>
      <c r="G49" s="4">
        <v>77</v>
      </c>
      <c r="H49" s="4">
        <v>70</v>
      </c>
      <c r="I49" s="4">
        <v>284</v>
      </c>
      <c r="J49" s="5">
        <f t="shared" si="6"/>
        <v>0.27112676056338031</v>
      </c>
      <c r="K49" s="5">
        <f t="shared" si="7"/>
        <v>0.24647887323943662</v>
      </c>
      <c r="L49" s="4">
        <v>92</v>
      </c>
      <c r="M49" s="4">
        <v>79</v>
      </c>
      <c r="N49" s="4">
        <v>317</v>
      </c>
      <c r="O49" s="5">
        <f t="shared" si="4"/>
        <v>0.29022082018927448</v>
      </c>
      <c r="P49" s="5">
        <f t="shared" si="5"/>
        <v>0.24921135646687698</v>
      </c>
    </row>
    <row r="50" spans="1:16" x14ac:dyDescent="0.25">
      <c r="A50" s="4" t="s">
        <v>77</v>
      </c>
      <c r="B50" s="4">
        <v>51</v>
      </c>
      <c r="C50" s="4">
        <v>44</v>
      </c>
      <c r="D50" s="4">
        <v>107</v>
      </c>
      <c r="E50" s="5">
        <f t="shared" si="0"/>
        <v>0.47663551401869159</v>
      </c>
      <c r="F50" s="5">
        <f t="shared" si="1"/>
        <v>0.41121495327102803</v>
      </c>
      <c r="G50" s="4">
        <v>46</v>
      </c>
      <c r="H50" s="4">
        <v>42</v>
      </c>
      <c r="I50" s="4">
        <v>133</v>
      </c>
      <c r="J50" s="5">
        <f t="shared" si="6"/>
        <v>0.34586466165413532</v>
      </c>
      <c r="K50" s="5">
        <f t="shared" si="7"/>
        <v>0.31578947368421051</v>
      </c>
      <c r="L50" s="4">
        <v>40</v>
      </c>
      <c r="M50" s="4">
        <v>32</v>
      </c>
      <c r="N50" s="4">
        <v>130</v>
      </c>
      <c r="O50" s="5">
        <f t="shared" si="4"/>
        <v>0.30769230769230771</v>
      </c>
      <c r="P50" s="5">
        <f t="shared" si="5"/>
        <v>0.24615384615384617</v>
      </c>
    </row>
    <row r="51" spans="1:16" x14ac:dyDescent="0.25">
      <c r="A51" s="4" t="s">
        <v>78</v>
      </c>
      <c r="B51" s="4">
        <v>46</v>
      </c>
      <c r="C51" s="4">
        <v>45</v>
      </c>
      <c r="D51" s="4">
        <v>83</v>
      </c>
      <c r="E51" s="5">
        <f t="shared" si="0"/>
        <v>0.55421686746987953</v>
      </c>
      <c r="F51" s="5">
        <f t="shared" si="1"/>
        <v>0.54216867469879515</v>
      </c>
      <c r="G51" s="4">
        <v>50</v>
      </c>
      <c r="H51" s="4">
        <v>47</v>
      </c>
      <c r="I51" s="4">
        <v>73</v>
      </c>
      <c r="J51" s="5">
        <f t="shared" si="6"/>
        <v>0.68493150684931503</v>
      </c>
      <c r="K51" s="5">
        <f t="shared" si="7"/>
        <v>0.64383561643835618</v>
      </c>
      <c r="L51" s="4">
        <v>34</v>
      </c>
      <c r="M51" s="4">
        <v>29</v>
      </c>
      <c r="N51" s="4">
        <v>87</v>
      </c>
      <c r="O51" s="5">
        <f t="shared" si="4"/>
        <v>0.39080459770114945</v>
      </c>
      <c r="P51" s="5">
        <f t="shared" si="5"/>
        <v>0.33333333333333331</v>
      </c>
    </row>
    <row r="52" spans="1:16" x14ac:dyDescent="0.25">
      <c r="A52" s="4" t="s">
        <v>79</v>
      </c>
      <c r="B52" s="4">
        <v>73</v>
      </c>
      <c r="C52" s="4">
        <v>70</v>
      </c>
      <c r="D52" s="4">
        <v>144</v>
      </c>
      <c r="E52" s="5">
        <f t="shared" si="0"/>
        <v>0.50694444444444442</v>
      </c>
      <c r="F52" s="5">
        <f t="shared" si="1"/>
        <v>0.4861111111111111</v>
      </c>
      <c r="G52" s="4">
        <v>76</v>
      </c>
      <c r="H52" s="4">
        <v>66</v>
      </c>
      <c r="I52" s="4">
        <v>166</v>
      </c>
      <c r="J52" s="5">
        <f t="shared" si="6"/>
        <v>0.45783132530120479</v>
      </c>
      <c r="K52" s="5">
        <f t="shared" si="7"/>
        <v>0.39759036144578314</v>
      </c>
      <c r="L52" s="4">
        <v>63</v>
      </c>
      <c r="M52" s="4">
        <v>52</v>
      </c>
      <c r="N52" s="4">
        <v>161</v>
      </c>
      <c r="O52" s="5">
        <f t="shared" si="4"/>
        <v>0.39130434782608697</v>
      </c>
      <c r="P52" s="5">
        <f t="shared" si="5"/>
        <v>0.32298136645962733</v>
      </c>
    </row>
    <row r="53" spans="1:16" x14ac:dyDescent="0.25">
      <c r="A53" s="4" t="s">
        <v>80</v>
      </c>
      <c r="B53" s="4">
        <v>127</v>
      </c>
      <c r="C53" s="4">
        <v>122</v>
      </c>
      <c r="D53" s="4">
        <v>256</v>
      </c>
      <c r="E53" s="5">
        <f t="shared" si="0"/>
        <v>0.49609375</v>
      </c>
      <c r="F53" s="5">
        <f t="shared" si="1"/>
        <v>0.4765625</v>
      </c>
      <c r="G53" s="4">
        <v>102</v>
      </c>
      <c r="H53" s="4">
        <v>89</v>
      </c>
      <c r="I53" s="4">
        <v>253</v>
      </c>
      <c r="J53" s="5">
        <f t="shared" si="6"/>
        <v>0.40316205533596838</v>
      </c>
      <c r="K53" s="5">
        <f t="shared" si="7"/>
        <v>0.35177865612648224</v>
      </c>
      <c r="L53" s="4">
        <v>103</v>
      </c>
      <c r="M53" s="4">
        <v>77</v>
      </c>
      <c r="N53" s="4">
        <v>262</v>
      </c>
      <c r="O53" s="5">
        <f t="shared" si="4"/>
        <v>0.3931297709923664</v>
      </c>
      <c r="P53" s="5">
        <f t="shared" si="5"/>
        <v>0.29389312977099236</v>
      </c>
    </row>
    <row r="54" spans="1:16" x14ac:dyDescent="0.25">
      <c r="A54" s="4" t="s">
        <v>81</v>
      </c>
      <c r="B54" s="4">
        <v>90</v>
      </c>
      <c r="C54" s="4">
        <v>86</v>
      </c>
      <c r="D54" s="4">
        <v>238</v>
      </c>
      <c r="E54" s="5">
        <f t="shared" si="0"/>
        <v>0.37815126050420167</v>
      </c>
      <c r="F54" s="5">
        <f t="shared" si="1"/>
        <v>0.36134453781512604</v>
      </c>
      <c r="G54" s="4">
        <v>88</v>
      </c>
      <c r="H54" s="4">
        <v>82</v>
      </c>
      <c r="I54" s="4">
        <v>245</v>
      </c>
      <c r="J54" s="5">
        <f t="shared" si="6"/>
        <v>0.35918367346938773</v>
      </c>
      <c r="K54" s="5">
        <f t="shared" si="7"/>
        <v>0.33469387755102042</v>
      </c>
      <c r="L54" s="4">
        <v>85</v>
      </c>
      <c r="M54" s="4">
        <v>72</v>
      </c>
      <c r="N54" s="4">
        <v>299</v>
      </c>
      <c r="O54" s="5">
        <f t="shared" si="4"/>
        <v>0.28428093645484948</v>
      </c>
      <c r="P54" s="5">
        <f t="shared" si="5"/>
        <v>0.24080267558528429</v>
      </c>
    </row>
    <row r="55" spans="1:16" x14ac:dyDescent="0.25">
      <c r="A55" s="4" t="s">
        <v>82</v>
      </c>
      <c r="B55" s="4">
        <v>88</v>
      </c>
      <c r="C55" s="4">
        <v>79</v>
      </c>
      <c r="D55" s="4">
        <v>200</v>
      </c>
      <c r="E55" s="5">
        <f t="shared" si="0"/>
        <v>0.44</v>
      </c>
      <c r="F55" s="5">
        <f t="shared" si="1"/>
        <v>0.39500000000000002</v>
      </c>
      <c r="G55" s="4">
        <v>72</v>
      </c>
      <c r="H55" s="4">
        <v>66</v>
      </c>
      <c r="I55" s="4">
        <v>231</v>
      </c>
      <c r="J55" s="5">
        <f t="shared" si="6"/>
        <v>0.31168831168831168</v>
      </c>
      <c r="K55" s="5">
        <f t="shared" si="7"/>
        <v>0.2857142857142857</v>
      </c>
      <c r="L55" s="4">
        <v>53</v>
      </c>
      <c r="M55" s="4">
        <v>38</v>
      </c>
      <c r="N55" s="4">
        <v>240</v>
      </c>
      <c r="O55" s="5">
        <f t="shared" si="4"/>
        <v>0.22083333333333333</v>
      </c>
      <c r="P55" s="5">
        <f t="shared" si="5"/>
        <v>0.15833333333333333</v>
      </c>
    </row>
    <row r="56" spans="1:16" x14ac:dyDescent="0.25">
      <c r="A56" s="4" t="s">
        <v>83</v>
      </c>
      <c r="B56" s="4">
        <v>70</v>
      </c>
      <c r="C56" s="4">
        <v>65</v>
      </c>
      <c r="D56" s="4">
        <v>192</v>
      </c>
      <c r="E56" s="5">
        <f t="shared" si="0"/>
        <v>0.36458333333333331</v>
      </c>
      <c r="F56" s="5">
        <f t="shared" si="1"/>
        <v>0.33854166666666669</v>
      </c>
      <c r="G56" s="4">
        <v>56</v>
      </c>
      <c r="H56" s="4">
        <v>49</v>
      </c>
      <c r="I56" s="4">
        <v>182</v>
      </c>
      <c r="J56" s="5">
        <f t="shared" si="6"/>
        <v>0.30769230769230771</v>
      </c>
      <c r="K56" s="5">
        <f t="shared" si="7"/>
        <v>0.26923076923076922</v>
      </c>
      <c r="L56" s="4">
        <v>50</v>
      </c>
      <c r="M56" s="4">
        <v>38</v>
      </c>
      <c r="N56" s="4">
        <v>182</v>
      </c>
      <c r="O56" s="5">
        <f t="shared" si="4"/>
        <v>0.27472527472527475</v>
      </c>
      <c r="P56" s="5">
        <f t="shared" si="5"/>
        <v>0.2087912087912088</v>
      </c>
    </row>
    <row r="57" spans="1:16" x14ac:dyDescent="0.25">
      <c r="A57" s="4" t="s">
        <v>84</v>
      </c>
      <c r="B57" s="4">
        <v>120</v>
      </c>
      <c r="C57" s="4">
        <v>108</v>
      </c>
      <c r="D57" s="4">
        <v>222</v>
      </c>
      <c r="E57" s="5">
        <f t="shared" si="0"/>
        <v>0.54054054054054057</v>
      </c>
      <c r="F57" s="5">
        <f t="shared" si="1"/>
        <v>0.48648648648648651</v>
      </c>
      <c r="G57" s="4">
        <v>73</v>
      </c>
      <c r="H57" s="4">
        <v>67</v>
      </c>
      <c r="I57" s="4">
        <v>209</v>
      </c>
      <c r="J57" s="5">
        <f t="shared" si="6"/>
        <v>0.34928229665071769</v>
      </c>
      <c r="K57" s="5">
        <f t="shared" si="7"/>
        <v>0.32057416267942584</v>
      </c>
      <c r="L57" s="4">
        <v>61</v>
      </c>
      <c r="M57" s="4">
        <v>39</v>
      </c>
      <c r="N57" s="4">
        <v>227</v>
      </c>
      <c r="O57" s="5">
        <f t="shared" si="4"/>
        <v>0.2687224669603524</v>
      </c>
      <c r="P57" s="5">
        <f t="shared" si="5"/>
        <v>0.17180616740088106</v>
      </c>
    </row>
    <row r="58" spans="1:16" x14ac:dyDescent="0.25">
      <c r="A58" s="4" t="s">
        <v>85</v>
      </c>
      <c r="B58" s="4">
        <v>142</v>
      </c>
      <c r="C58" s="4">
        <v>134</v>
      </c>
      <c r="D58" s="4">
        <v>261</v>
      </c>
      <c r="E58" s="5">
        <f t="shared" si="0"/>
        <v>0.54406130268199238</v>
      </c>
      <c r="F58" s="5">
        <f t="shared" si="1"/>
        <v>0.51340996168582376</v>
      </c>
      <c r="G58" s="4">
        <v>89</v>
      </c>
      <c r="H58" s="4">
        <v>74</v>
      </c>
      <c r="I58" s="4">
        <v>287</v>
      </c>
      <c r="J58" s="5">
        <f t="shared" si="6"/>
        <v>0.31010452961672474</v>
      </c>
      <c r="K58" s="5">
        <f t="shared" si="7"/>
        <v>0.25783972125435539</v>
      </c>
      <c r="L58" s="4">
        <v>60</v>
      </c>
      <c r="M58" s="4">
        <v>41</v>
      </c>
      <c r="N58" s="4">
        <v>242</v>
      </c>
      <c r="O58" s="5">
        <f t="shared" si="4"/>
        <v>0.24793388429752067</v>
      </c>
      <c r="P58" s="5">
        <f t="shared" si="5"/>
        <v>0.16942148760330578</v>
      </c>
    </row>
    <row r="59" spans="1:16" x14ac:dyDescent="0.25">
      <c r="A59" s="4" t="s">
        <v>86</v>
      </c>
      <c r="B59" s="4">
        <v>60</v>
      </c>
      <c r="C59" s="4">
        <v>45</v>
      </c>
      <c r="D59" s="4">
        <v>109</v>
      </c>
      <c r="E59" s="5">
        <f t="shared" si="0"/>
        <v>0.55045871559633031</v>
      </c>
      <c r="F59" s="5">
        <f t="shared" si="1"/>
        <v>0.41284403669724773</v>
      </c>
      <c r="G59" s="4">
        <v>49</v>
      </c>
      <c r="H59" s="4">
        <v>45</v>
      </c>
      <c r="I59" s="4">
        <v>126</v>
      </c>
      <c r="J59" s="5">
        <f t="shared" si="6"/>
        <v>0.3888888888888889</v>
      </c>
      <c r="K59" s="5">
        <f t="shared" si="7"/>
        <v>0.35714285714285715</v>
      </c>
      <c r="L59" s="4">
        <v>36</v>
      </c>
      <c r="M59" s="4">
        <v>21</v>
      </c>
      <c r="N59" s="4">
        <v>110</v>
      </c>
      <c r="O59" s="5">
        <f t="shared" si="4"/>
        <v>0.32727272727272727</v>
      </c>
      <c r="P59" s="5">
        <f t="shared" si="5"/>
        <v>0.19090909090909092</v>
      </c>
    </row>
    <row r="60" spans="1:16" x14ac:dyDescent="0.25">
      <c r="A60" s="4" t="s">
        <v>87</v>
      </c>
      <c r="B60" s="4">
        <v>86</v>
      </c>
      <c r="C60" s="4">
        <v>84</v>
      </c>
      <c r="D60" s="4">
        <v>239</v>
      </c>
      <c r="E60" s="5">
        <f t="shared" si="0"/>
        <v>0.35983263598326359</v>
      </c>
      <c r="F60" s="5">
        <f t="shared" si="1"/>
        <v>0.35146443514644349</v>
      </c>
      <c r="G60" s="4">
        <v>71</v>
      </c>
      <c r="H60" s="4">
        <v>67</v>
      </c>
      <c r="I60" s="4">
        <v>252</v>
      </c>
      <c r="J60" s="5">
        <f t="shared" si="6"/>
        <v>0.28174603174603174</v>
      </c>
      <c r="K60" s="5">
        <f t="shared" si="7"/>
        <v>0.26587301587301587</v>
      </c>
      <c r="L60" s="4">
        <v>76</v>
      </c>
      <c r="M60" s="4">
        <v>56</v>
      </c>
      <c r="N60" s="4">
        <v>289</v>
      </c>
      <c r="O60" s="5">
        <f t="shared" si="4"/>
        <v>0.26297577854671278</v>
      </c>
      <c r="P60" s="5">
        <f t="shared" si="5"/>
        <v>0.19377162629757785</v>
      </c>
    </row>
    <row r="61" spans="1:16" x14ac:dyDescent="0.25">
      <c r="A61" s="4" t="s">
        <v>88</v>
      </c>
      <c r="B61" s="4">
        <v>78</v>
      </c>
      <c r="C61" s="4">
        <v>69</v>
      </c>
      <c r="D61" s="4">
        <v>160</v>
      </c>
      <c r="E61" s="5">
        <f t="shared" si="0"/>
        <v>0.48749999999999999</v>
      </c>
      <c r="F61" s="5">
        <f t="shared" si="1"/>
        <v>0.43125000000000002</v>
      </c>
      <c r="G61" s="4">
        <v>100</v>
      </c>
      <c r="H61" s="4">
        <v>91</v>
      </c>
      <c r="I61" s="4">
        <v>177</v>
      </c>
      <c r="J61" s="5">
        <f t="shared" si="6"/>
        <v>0.56497175141242939</v>
      </c>
      <c r="K61" s="5">
        <f t="shared" si="7"/>
        <v>0.51412429378531077</v>
      </c>
      <c r="L61" s="4">
        <v>87</v>
      </c>
      <c r="M61" s="4">
        <v>74</v>
      </c>
      <c r="N61" s="4">
        <v>191</v>
      </c>
      <c r="O61" s="5">
        <f t="shared" si="4"/>
        <v>0.45549738219895286</v>
      </c>
      <c r="P61" s="5">
        <f t="shared" si="5"/>
        <v>0.38743455497382201</v>
      </c>
    </row>
    <row r="62" spans="1:16" x14ac:dyDescent="0.25">
      <c r="A62" s="4" t="s">
        <v>89</v>
      </c>
      <c r="B62" s="4">
        <v>131</v>
      </c>
      <c r="C62" s="4">
        <v>122</v>
      </c>
      <c r="D62" s="4">
        <v>242</v>
      </c>
      <c r="E62" s="5">
        <f t="shared" si="0"/>
        <v>0.54132231404958675</v>
      </c>
      <c r="F62" s="5">
        <f t="shared" si="1"/>
        <v>0.50413223140495866</v>
      </c>
      <c r="G62" s="4">
        <v>110</v>
      </c>
      <c r="H62" s="4">
        <v>96</v>
      </c>
      <c r="I62" s="4">
        <v>234</v>
      </c>
      <c r="J62" s="5">
        <f t="shared" si="6"/>
        <v>0.47008547008547008</v>
      </c>
      <c r="K62" s="5">
        <f t="shared" si="7"/>
        <v>0.41025641025641024</v>
      </c>
      <c r="L62" s="4">
        <v>89</v>
      </c>
      <c r="M62" s="4">
        <v>71</v>
      </c>
      <c r="N62" s="4">
        <v>250</v>
      </c>
      <c r="O62" s="5">
        <f t="shared" si="4"/>
        <v>0.35599999999999998</v>
      </c>
      <c r="P62" s="5">
        <f t="shared" si="5"/>
        <v>0.28399999999999997</v>
      </c>
    </row>
    <row r="63" spans="1:16" x14ac:dyDescent="0.25">
      <c r="A63" s="4" t="s">
        <v>90</v>
      </c>
      <c r="B63" s="4">
        <v>117</v>
      </c>
      <c r="C63" s="4">
        <v>107</v>
      </c>
      <c r="D63" s="4">
        <v>233</v>
      </c>
      <c r="E63" s="5">
        <f t="shared" si="0"/>
        <v>0.50214592274678116</v>
      </c>
      <c r="F63" s="5">
        <f t="shared" si="1"/>
        <v>0.45922746781115881</v>
      </c>
      <c r="G63" s="4">
        <v>116</v>
      </c>
      <c r="H63" s="4">
        <v>104</v>
      </c>
      <c r="I63" s="4">
        <v>260</v>
      </c>
      <c r="J63" s="5">
        <f t="shared" si="6"/>
        <v>0.44615384615384618</v>
      </c>
      <c r="K63" s="5">
        <f t="shared" si="7"/>
        <v>0.4</v>
      </c>
      <c r="L63" s="4">
        <v>75</v>
      </c>
      <c r="M63" s="4">
        <v>59</v>
      </c>
      <c r="N63" s="4">
        <v>236</v>
      </c>
      <c r="O63" s="5">
        <f t="shared" si="4"/>
        <v>0.31779661016949151</v>
      </c>
      <c r="P63" s="5">
        <f t="shared" si="5"/>
        <v>0.25</v>
      </c>
    </row>
    <row r="64" spans="1:16" x14ac:dyDescent="0.25">
      <c r="A64" s="4" t="s">
        <v>91</v>
      </c>
      <c r="B64" s="4">
        <v>56</v>
      </c>
      <c r="C64" s="4">
        <v>49</v>
      </c>
      <c r="D64" s="4">
        <v>136</v>
      </c>
      <c r="E64" s="5">
        <f t="shared" si="0"/>
        <v>0.41176470588235292</v>
      </c>
      <c r="F64" s="5">
        <f t="shared" si="1"/>
        <v>0.36029411764705882</v>
      </c>
      <c r="G64" s="4">
        <v>44</v>
      </c>
      <c r="H64" s="4">
        <v>37</v>
      </c>
      <c r="I64" s="4">
        <v>144</v>
      </c>
      <c r="J64" s="5">
        <f t="shared" si="6"/>
        <v>0.30555555555555558</v>
      </c>
      <c r="K64" s="5">
        <f t="shared" si="7"/>
        <v>0.25694444444444442</v>
      </c>
      <c r="L64" s="4">
        <v>61</v>
      </c>
      <c r="M64" s="4">
        <v>53</v>
      </c>
      <c r="N64" s="4">
        <v>170</v>
      </c>
      <c r="O64" s="5">
        <f t="shared" si="4"/>
        <v>0.35882352941176471</v>
      </c>
      <c r="P64" s="5">
        <f t="shared" si="5"/>
        <v>0.31176470588235294</v>
      </c>
    </row>
    <row r="65" spans="1:16" x14ac:dyDescent="0.25">
      <c r="A65" s="4" t="s">
        <v>92</v>
      </c>
      <c r="B65" s="4">
        <v>63</v>
      </c>
      <c r="C65" s="4">
        <v>55</v>
      </c>
      <c r="D65" s="4">
        <v>134</v>
      </c>
      <c r="E65" s="5">
        <f t="shared" si="0"/>
        <v>0.47014925373134331</v>
      </c>
      <c r="F65" s="5">
        <f t="shared" si="1"/>
        <v>0.41044776119402987</v>
      </c>
      <c r="G65" s="4">
        <v>46</v>
      </c>
      <c r="H65" s="4">
        <v>43</v>
      </c>
      <c r="I65" s="4">
        <v>131</v>
      </c>
      <c r="J65" s="5">
        <f t="shared" si="6"/>
        <v>0.35114503816793891</v>
      </c>
      <c r="K65" s="5">
        <f t="shared" si="7"/>
        <v>0.3282442748091603</v>
      </c>
      <c r="L65" s="4">
        <v>47</v>
      </c>
      <c r="M65" s="4">
        <v>34</v>
      </c>
      <c r="N65" s="4">
        <v>145</v>
      </c>
      <c r="O65" s="5">
        <f t="shared" si="4"/>
        <v>0.32413793103448274</v>
      </c>
      <c r="P65" s="5">
        <f t="shared" si="5"/>
        <v>0.23448275862068965</v>
      </c>
    </row>
    <row r="66" spans="1:16" x14ac:dyDescent="0.25">
      <c r="A66" s="4" t="s">
        <v>93</v>
      </c>
      <c r="B66" s="4">
        <v>70</v>
      </c>
      <c r="C66" s="4">
        <v>65</v>
      </c>
      <c r="D66" s="4">
        <v>137</v>
      </c>
      <c r="E66" s="5">
        <f t="shared" si="0"/>
        <v>0.51094890510948909</v>
      </c>
      <c r="F66" s="5">
        <f t="shared" si="1"/>
        <v>0.47445255474452552</v>
      </c>
      <c r="G66" s="4">
        <v>58</v>
      </c>
      <c r="H66" s="4">
        <v>55</v>
      </c>
      <c r="I66" s="4">
        <v>134</v>
      </c>
      <c r="J66" s="5">
        <f t="shared" si="6"/>
        <v>0.43283582089552236</v>
      </c>
      <c r="K66" s="5">
        <f t="shared" si="7"/>
        <v>0.41044776119402987</v>
      </c>
      <c r="L66" s="4">
        <v>71</v>
      </c>
      <c r="M66" s="4">
        <v>63</v>
      </c>
      <c r="N66" s="4">
        <v>149</v>
      </c>
      <c r="O66" s="5">
        <f t="shared" si="4"/>
        <v>0.47651006711409394</v>
      </c>
      <c r="P66" s="5">
        <f t="shared" si="5"/>
        <v>0.42281879194630873</v>
      </c>
    </row>
    <row r="67" spans="1:16" x14ac:dyDescent="0.25">
      <c r="A67" s="4" t="s">
        <v>94</v>
      </c>
      <c r="B67" s="4">
        <v>46</v>
      </c>
      <c r="C67" s="4">
        <v>34</v>
      </c>
      <c r="D67" s="4">
        <v>127</v>
      </c>
      <c r="E67" s="5">
        <f t="shared" ref="E67:E87" si="8">B67/D67</f>
        <v>0.36220472440944884</v>
      </c>
      <c r="F67" s="5">
        <f t="shared" ref="F67:F87" si="9">C67/D67</f>
        <v>0.26771653543307089</v>
      </c>
      <c r="G67" s="4">
        <v>42</v>
      </c>
      <c r="H67" s="4">
        <v>41</v>
      </c>
      <c r="I67" s="4">
        <v>157</v>
      </c>
      <c r="J67" s="5">
        <f t="shared" si="6"/>
        <v>0.26751592356687898</v>
      </c>
      <c r="K67" s="5">
        <f t="shared" si="7"/>
        <v>0.26114649681528662</v>
      </c>
      <c r="L67" s="4">
        <v>44</v>
      </c>
      <c r="M67" s="4">
        <v>35</v>
      </c>
      <c r="N67" s="4">
        <v>144</v>
      </c>
      <c r="O67" s="5">
        <f t="shared" ref="O67:O87" si="10">L67/N67</f>
        <v>0.30555555555555558</v>
      </c>
      <c r="P67" s="5">
        <f t="shared" ref="P67:P87" si="11">M67/N67</f>
        <v>0.24305555555555555</v>
      </c>
    </row>
    <row r="68" spans="1:16" x14ac:dyDescent="0.25">
      <c r="A68" s="4" t="s">
        <v>95</v>
      </c>
      <c r="B68" s="4">
        <v>104</v>
      </c>
      <c r="C68" s="4">
        <v>96</v>
      </c>
      <c r="D68" s="4">
        <v>202</v>
      </c>
      <c r="E68" s="5">
        <f t="shared" si="8"/>
        <v>0.51485148514851486</v>
      </c>
      <c r="F68" s="5">
        <f t="shared" si="9"/>
        <v>0.47524752475247523</v>
      </c>
      <c r="G68" s="4">
        <v>87</v>
      </c>
      <c r="H68" s="4">
        <v>81</v>
      </c>
      <c r="I68" s="4">
        <v>188</v>
      </c>
      <c r="J68" s="5">
        <f t="shared" si="6"/>
        <v>0.46276595744680848</v>
      </c>
      <c r="K68" s="5">
        <f t="shared" si="7"/>
        <v>0.43085106382978722</v>
      </c>
      <c r="L68" s="4">
        <v>105</v>
      </c>
      <c r="M68" s="4">
        <v>87</v>
      </c>
      <c r="N68" s="4">
        <v>198</v>
      </c>
      <c r="O68" s="5">
        <f t="shared" si="10"/>
        <v>0.53030303030303028</v>
      </c>
      <c r="P68" s="5">
        <f t="shared" si="11"/>
        <v>0.43939393939393939</v>
      </c>
    </row>
    <row r="69" spans="1:16" x14ac:dyDescent="0.25">
      <c r="A69" s="4" t="s">
        <v>96</v>
      </c>
      <c r="B69" s="4">
        <v>198</v>
      </c>
      <c r="C69" s="4">
        <v>169</v>
      </c>
      <c r="D69" s="4">
        <v>412</v>
      </c>
      <c r="E69" s="5">
        <f t="shared" si="8"/>
        <v>0.48058252427184467</v>
      </c>
      <c r="F69" s="5">
        <f t="shared" si="9"/>
        <v>0.41019417475728154</v>
      </c>
      <c r="G69" s="4">
        <v>148</v>
      </c>
      <c r="H69" s="4">
        <v>130</v>
      </c>
      <c r="I69" s="4">
        <v>381</v>
      </c>
      <c r="J69" s="5">
        <f t="shared" si="6"/>
        <v>0.3884514435695538</v>
      </c>
      <c r="K69" s="5">
        <f t="shared" si="7"/>
        <v>0.34120734908136485</v>
      </c>
      <c r="L69" s="4">
        <v>114</v>
      </c>
      <c r="M69" s="4">
        <v>78</v>
      </c>
      <c r="N69" s="4">
        <v>368</v>
      </c>
      <c r="O69" s="5">
        <f t="shared" si="10"/>
        <v>0.30978260869565216</v>
      </c>
      <c r="P69" s="5">
        <f t="shared" si="11"/>
        <v>0.21195652173913043</v>
      </c>
    </row>
    <row r="70" spans="1:16" x14ac:dyDescent="0.25">
      <c r="A70" s="4" t="s">
        <v>97</v>
      </c>
      <c r="B70" s="4">
        <v>23</v>
      </c>
      <c r="C70" s="4">
        <v>18</v>
      </c>
      <c r="D70" s="4">
        <v>140</v>
      </c>
      <c r="E70" s="5">
        <f t="shared" si="8"/>
        <v>0.16428571428571428</v>
      </c>
      <c r="F70" s="5">
        <f t="shared" si="9"/>
        <v>0.12857142857142856</v>
      </c>
      <c r="G70" s="4">
        <v>30</v>
      </c>
      <c r="H70" s="4">
        <v>25</v>
      </c>
      <c r="I70" s="4">
        <v>128</v>
      </c>
      <c r="J70" s="5">
        <f t="shared" si="6"/>
        <v>0.234375</v>
      </c>
      <c r="K70" s="5">
        <f t="shared" si="7"/>
        <v>0.1953125</v>
      </c>
      <c r="L70" s="4">
        <v>28</v>
      </c>
      <c r="M70" s="4">
        <v>18</v>
      </c>
      <c r="N70" s="4">
        <v>132</v>
      </c>
      <c r="O70" s="5">
        <f t="shared" si="10"/>
        <v>0.21212121212121213</v>
      </c>
      <c r="P70" s="5">
        <f t="shared" si="11"/>
        <v>0.13636363636363635</v>
      </c>
    </row>
    <row r="71" spans="1:16" x14ac:dyDescent="0.25">
      <c r="A71" s="4" t="s">
        <v>98</v>
      </c>
      <c r="B71" s="4">
        <v>103</v>
      </c>
      <c r="C71" s="4">
        <v>88</v>
      </c>
      <c r="D71" s="4">
        <v>211</v>
      </c>
      <c r="E71" s="5">
        <f t="shared" si="8"/>
        <v>0.4881516587677725</v>
      </c>
      <c r="F71" s="5">
        <f t="shared" si="9"/>
        <v>0.41706161137440756</v>
      </c>
      <c r="G71" s="4">
        <v>74</v>
      </c>
      <c r="H71" s="4">
        <v>68</v>
      </c>
      <c r="I71" s="4">
        <v>214</v>
      </c>
      <c r="J71" s="5">
        <f t="shared" si="6"/>
        <v>0.34579439252336447</v>
      </c>
      <c r="K71" s="5">
        <f t="shared" si="7"/>
        <v>0.31775700934579437</v>
      </c>
      <c r="L71" s="4">
        <v>74</v>
      </c>
      <c r="M71" s="4">
        <v>55</v>
      </c>
      <c r="N71" s="4">
        <v>195</v>
      </c>
      <c r="O71" s="5">
        <f t="shared" si="10"/>
        <v>0.37948717948717947</v>
      </c>
      <c r="P71" s="5">
        <f t="shared" si="11"/>
        <v>0.28205128205128205</v>
      </c>
    </row>
    <row r="72" spans="1:16" x14ac:dyDescent="0.25">
      <c r="A72" s="4" t="s">
        <v>121</v>
      </c>
      <c r="B72" s="4">
        <v>116</v>
      </c>
      <c r="C72" s="4">
        <v>103</v>
      </c>
      <c r="D72" s="4">
        <v>267</v>
      </c>
      <c r="E72" s="5">
        <f t="shared" si="8"/>
        <v>0.43445692883895132</v>
      </c>
      <c r="F72" s="5">
        <f t="shared" si="9"/>
        <v>0.38576779026217228</v>
      </c>
      <c r="G72" s="4">
        <v>105</v>
      </c>
      <c r="H72" s="4">
        <v>91</v>
      </c>
      <c r="I72" s="4">
        <v>259</v>
      </c>
      <c r="J72" s="5">
        <f t="shared" si="6"/>
        <v>0.40540540540540543</v>
      </c>
      <c r="K72" s="5">
        <f t="shared" si="7"/>
        <v>0.35135135135135137</v>
      </c>
      <c r="L72" s="4">
        <v>96</v>
      </c>
      <c r="M72" s="4">
        <v>75</v>
      </c>
      <c r="N72" s="4">
        <v>253</v>
      </c>
      <c r="O72" s="5">
        <f t="shared" si="10"/>
        <v>0.37944664031620551</v>
      </c>
      <c r="P72" s="5">
        <f t="shared" si="11"/>
        <v>0.29644268774703558</v>
      </c>
    </row>
    <row r="73" spans="1:16" x14ac:dyDescent="0.25">
      <c r="A73" s="4" t="s">
        <v>99</v>
      </c>
      <c r="B73" s="4">
        <v>202</v>
      </c>
      <c r="C73" s="4">
        <v>178</v>
      </c>
      <c r="D73" s="4">
        <v>358</v>
      </c>
      <c r="E73" s="5">
        <f t="shared" si="8"/>
        <v>0.56424581005586594</v>
      </c>
      <c r="F73" s="5">
        <f t="shared" si="9"/>
        <v>0.4972067039106145</v>
      </c>
      <c r="G73" s="4">
        <v>125</v>
      </c>
      <c r="H73" s="4">
        <v>119</v>
      </c>
      <c r="I73" s="4">
        <v>344</v>
      </c>
      <c r="J73" s="5">
        <f t="shared" si="6"/>
        <v>0.36337209302325579</v>
      </c>
      <c r="K73" s="5">
        <f t="shared" si="7"/>
        <v>0.34593023255813954</v>
      </c>
      <c r="L73" s="4">
        <v>122</v>
      </c>
      <c r="M73" s="4">
        <v>94</v>
      </c>
      <c r="N73" s="4">
        <v>385</v>
      </c>
      <c r="O73" s="5">
        <f t="shared" si="10"/>
        <v>0.31688311688311688</v>
      </c>
      <c r="P73" s="5">
        <f t="shared" si="11"/>
        <v>0.24415584415584415</v>
      </c>
    </row>
    <row r="74" spans="1:16" x14ac:dyDescent="0.25">
      <c r="A74" s="4" t="s">
        <v>100</v>
      </c>
      <c r="B74" s="4">
        <v>80</v>
      </c>
      <c r="C74" s="4">
        <v>70</v>
      </c>
      <c r="D74" s="4">
        <v>189</v>
      </c>
      <c r="E74" s="5">
        <f t="shared" si="8"/>
        <v>0.42328042328042326</v>
      </c>
      <c r="F74" s="5">
        <f t="shared" si="9"/>
        <v>0.37037037037037035</v>
      </c>
      <c r="G74" s="4">
        <v>65</v>
      </c>
      <c r="H74" s="4">
        <v>63</v>
      </c>
      <c r="I74" s="4">
        <v>223</v>
      </c>
      <c r="J74" s="5">
        <f t="shared" si="6"/>
        <v>0.2914798206278027</v>
      </c>
      <c r="K74" s="5">
        <f t="shared" si="7"/>
        <v>0.28251121076233182</v>
      </c>
      <c r="L74" s="4">
        <v>76</v>
      </c>
      <c r="M74" s="4">
        <v>63</v>
      </c>
      <c r="N74" s="4">
        <v>218</v>
      </c>
      <c r="O74" s="5">
        <f t="shared" si="10"/>
        <v>0.34862385321100919</v>
      </c>
      <c r="P74" s="5">
        <f t="shared" si="11"/>
        <v>0.28899082568807338</v>
      </c>
    </row>
    <row r="75" spans="1:16" x14ac:dyDescent="0.25">
      <c r="A75" s="4" t="s">
        <v>118</v>
      </c>
      <c r="B75" s="4">
        <v>43</v>
      </c>
      <c r="C75" s="4">
        <v>40</v>
      </c>
      <c r="D75" s="4">
        <v>70</v>
      </c>
      <c r="E75" s="5">
        <f t="shared" si="8"/>
        <v>0.61428571428571432</v>
      </c>
      <c r="F75" s="5">
        <f t="shared" si="9"/>
        <v>0.5714285714285714</v>
      </c>
      <c r="G75" s="4">
        <v>22</v>
      </c>
      <c r="H75" s="4">
        <v>20</v>
      </c>
      <c r="I75" s="4">
        <v>63</v>
      </c>
      <c r="J75" s="5">
        <f t="shared" si="6"/>
        <v>0.34920634920634919</v>
      </c>
      <c r="K75" s="5">
        <f t="shared" si="7"/>
        <v>0.31746031746031744</v>
      </c>
      <c r="L75" s="4">
        <v>28</v>
      </c>
      <c r="M75" s="4">
        <v>21</v>
      </c>
      <c r="N75" s="4">
        <v>69</v>
      </c>
      <c r="O75" s="5">
        <f t="shared" si="10"/>
        <v>0.40579710144927539</v>
      </c>
      <c r="P75" s="5">
        <f t="shared" si="11"/>
        <v>0.30434782608695654</v>
      </c>
    </row>
    <row r="76" spans="1:16" x14ac:dyDescent="0.25">
      <c r="A76" s="4" t="s">
        <v>101</v>
      </c>
      <c r="B76" s="4">
        <v>44</v>
      </c>
      <c r="C76" s="4">
        <v>36</v>
      </c>
      <c r="D76" s="4">
        <v>145</v>
      </c>
      <c r="E76" s="5">
        <f t="shared" si="8"/>
        <v>0.30344827586206896</v>
      </c>
      <c r="F76" s="5">
        <f t="shared" si="9"/>
        <v>0.24827586206896551</v>
      </c>
      <c r="G76" s="4">
        <v>32</v>
      </c>
      <c r="H76" s="4">
        <v>28</v>
      </c>
      <c r="I76" s="4">
        <v>163</v>
      </c>
      <c r="J76" s="5">
        <f t="shared" si="6"/>
        <v>0.19631901840490798</v>
      </c>
      <c r="K76" s="5">
        <f t="shared" si="7"/>
        <v>0.17177914110429449</v>
      </c>
      <c r="L76" s="4">
        <v>39</v>
      </c>
      <c r="M76" s="4">
        <v>33</v>
      </c>
      <c r="N76" s="4">
        <v>167</v>
      </c>
      <c r="O76" s="5">
        <f t="shared" si="10"/>
        <v>0.23353293413173654</v>
      </c>
      <c r="P76" s="5">
        <f t="shared" si="11"/>
        <v>0.19760479041916168</v>
      </c>
    </row>
    <row r="77" spans="1:16" x14ac:dyDescent="0.25">
      <c r="A77" s="4" t="s">
        <v>34</v>
      </c>
      <c r="B77" s="4">
        <v>109</v>
      </c>
      <c r="C77" s="4">
        <v>105</v>
      </c>
      <c r="D77" s="4">
        <v>204</v>
      </c>
      <c r="E77" s="5">
        <f t="shared" si="8"/>
        <v>0.53431372549019607</v>
      </c>
      <c r="F77" s="5">
        <f t="shared" si="9"/>
        <v>0.51470588235294112</v>
      </c>
      <c r="G77" s="4">
        <v>93</v>
      </c>
      <c r="H77" s="4">
        <v>85</v>
      </c>
      <c r="I77" s="4">
        <v>172</v>
      </c>
      <c r="J77" s="5">
        <f t="shared" si="6"/>
        <v>0.54069767441860461</v>
      </c>
      <c r="K77" s="5">
        <f t="shared" si="7"/>
        <v>0.4941860465116279</v>
      </c>
      <c r="L77" s="4">
        <v>77</v>
      </c>
      <c r="M77" s="4">
        <v>69</v>
      </c>
      <c r="N77" s="4">
        <v>206</v>
      </c>
      <c r="O77" s="5">
        <f t="shared" si="10"/>
        <v>0.37378640776699029</v>
      </c>
      <c r="P77" s="5">
        <f t="shared" si="11"/>
        <v>0.33495145631067963</v>
      </c>
    </row>
    <row r="78" spans="1:16" x14ac:dyDescent="0.25">
      <c r="A78" s="4" t="s">
        <v>36</v>
      </c>
      <c r="B78" s="4">
        <v>102</v>
      </c>
      <c r="C78" s="4">
        <v>95</v>
      </c>
      <c r="D78" s="4">
        <v>327</v>
      </c>
      <c r="E78" s="5">
        <f t="shared" si="8"/>
        <v>0.31192660550458717</v>
      </c>
      <c r="F78" s="5">
        <f t="shared" si="9"/>
        <v>0.29051987767584098</v>
      </c>
      <c r="G78" s="4">
        <v>53</v>
      </c>
      <c r="H78" s="4">
        <v>43</v>
      </c>
      <c r="I78" s="4">
        <v>325</v>
      </c>
      <c r="J78" s="5">
        <f t="shared" si="6"/>
        <v>0.16307692307692306</v>
      </c>
      <c r="K78" s="5">
        <f t="shared" si="7"/>
        <v>0.13230769230769232</v>
      </c>
      <c r="L78" s="4">
        <v>105</v>
      </c>
      <c r="M78" s="4">
        <v>79</v>
      </c>
      <c r="N78" s="4">
        <v>382</v>
      </c>
      <c r="O78" s="5">
        <f t="shared" si="10"/>
        <v>0.27486910994764396</v>
      </c>
      <c r="P78" s="5">
        <f t="shared" si="11"/>
        <v>0.20680628272251309</v>
      </c>
    </row>
    <row r="79" spans="1:16" x14ac:dyDescent="0.25">
      <c r="A79" s="4" t="s">
        <v>37</v>
      </c>
      <c r="B79" s="4">
        <v>96</v>
      </c>
      <c r="C79" s="4">
        <v>92</v>
      </c>
      <c r="D79" s="4">
        <v>303</v>
      </c>
      <c r="E79" s="5">
        <f t="shared" si="8"/>
        <v>0.31683168316831684</v>
      </c>
      <c r="F79" s="5">
        <f t="shared" si="9"/>
        <v>0.30363036303630364</v>
      </c>
      <c r="G79" s="4">
        <v>48</v>
      </c>
      <c r="H79" s="4">
        <v>42</v>
      </c>
      <c r="I79" s="4">
        <v>300</v>
      </c>
      <c r="J79" s="5">
        <f t="shared" si="6"/>
        <v>0.16</v>
      </c>
      <c r="K79" s="5">
        <f t="shared" si="7"/>
        <v>0.14000000000000001</v>
      </c>
      <c r="L79" s="4">
        <v>61</v>
      </c>
      <c r="M79" s="4">
        <v>54</v>
      </c>
      <c r="N79" s="4">
        <v>325</v>
      </c>
      <c r="O79" s="5">
        <f t="shared" si="10"/>
        <v>0.18769230769230769</v>
      </c>
      <c r="P79" s="5">
        <f t="shared" si="11"/>
        <v>0.16615384615384615</v>
      </c>
    </row>
    <row r="80" spans="1:16" x14ac:dyDescent="0.25">
      <c r="A80" s="4" t="s">
        <v>38</v>
      </c>
      <c r="B80" s="4">
        <v>70</v>
      </c>
      <c r="C80" s="4">
        <v>61</v>
      </c>
      <c r="D80" s="4">
        <v>152</v>
      </c>
      <c r="E80" s="5">
        <f t="shared" si="8"/>
        <v>0.46052631578947367</v>
      </c>
      <c r="F80" s="5">
        <f t="shared" si="9"/>
        <v>0.40131578947368424</v>
      </c>
      <c r="G80" s="4">
        <v>79</v>
      </c>
      <c r="H80" s="4">
        <v>67</v>
      </c>
      <c r="I80" s="4">
        <v>182</v>
      </c>
      <c r="J80" s="5">
        <f t="shared" si="6"/>
        <v>0.43406593406593408</v>
      </c>
      <c r="K80" s="5">
        <f t="shared" si="7"/>
        <v>0.36813186813186816</v>
      </c>
      <c r="L80" s="4">
        <v>73</v>
      </c>
      <c r="M80" s="4">
        <v>65</v>
      </c>
      <c r="N80" s="4">
        <v>178</v>
      </c>
      <c r="O80" s="5">
        <f t="shared" si="10"/>
        <v>0.4101123595505618</v>
      </c>
      <c r="P80" s="5">
        <f t="shared" si="11"/>
        <v>0.3651685393258427</v>
      </c>
    </row>
    <row r="81" spans="1:16" x14ac:dyDescent="0.25">
      <c r="A81" s="4" t="s">
        <v>102</v>
      </c>
      <c r="B81" s="4">
        <v>95</v>
      </c>
      <c r="C81" s="4">
        <v>82</v>
      </c>
      <c r="D81" s="4">
        <v>206</v>
      </c>
      <c r="E81" s="5">
        <f t="shared" si="8"/>
        <v>0.46116504854368934</v>
      </c>
      <c r="F81" s="5">
        <f t="shared" si="9"/>
        <v>0.39805825242718446</v>
      </c>
      <c r="G81" s="4">
        <v>58</v>
      </c>
      <c r="H81" s="4">
        <v>55</v>
      </c>
      <c r="I81" s="4">
        <v>191</v>
      </c>
      <c r="J81" s="5">
        <f t="shared" si="6"/>
        <v>0.30366492146596857</v>
      </c>
      <c r="K81" s="5">
        <f t="shared" si="7"/>
        <v>0.2879581151832461</v>
      </c>
      <c r="L81" s="4">
        <v>50</v>
      </c>
      <c r="M81" s="4">
        <v>36</v>
      </c>
      <c r="N81" s="4">
        <v>262</v>
      </c>
      <c r="O81" s="5">
        <f t="shared" si="10"/>
        <v>0.19083969465648856</v>
      </c>
      <c r="P81" s="5">
        <f t="shared" si="11"/>
        <v>0.13740458015267176</v>
      </c>
    </row>
    <row r="82" spans="1:16" x14ac:dyDescent="0.25">
      <c r="A82" s="4" t="s">
        <v>103</v>
      </c>
      <c r="B82" s="4">
        <v>47</v>
      </c>
      <c r="C82" s="4">
        <v>45</v>
      </c>
      <c r="D82" s="4">
        <v>193</v>
      </c>
      <c r="E82" s="5">
        <f t="shared" si="8"/>
        <v>0.24352331606217617</v>
      </c>
      <c r="F82" s="5">
        <f t="shared" si="9"/>
        <v>0.23316062176165803</v>
      </c>
      <c r="G82" s="4">
        <v>36</v>
      </c>
      <c r="H82" s="4">
        <v>34</v>
      </c>
      <c r="I82" s="4">
        <v>183</v>
      </c>
      <c r="J82" s="5">
        <f t="shared" si="6"/>
        <v>0.19672131147540983</v>
      </c>
      <c r="K82" s="5">
        <f t="shared" si="7"/>
        <v>0.18579234972677597</v>
      </c>
      <c r="L82" s="4">
        <v>52</v>
      </c>
      <c r="M82" s="4">
        <v>37</v>
      </c>
      <c r="N82" s="4">
        <v>224</v>
      </c>
      <c r="O82" s="5">
        <f t="shared" si="10"/>
        <v>0.23214285714285715</v>
      </c>
      <c r="P82" s="5">
        <f t="shared" si="11"/>
        <v>0.16517857142857142</v>
      </c>
    </row>
    <row r="83" spans="1:16" x14ac:dyDescent="0.25">
      <c r="A83" s="4" t="s">
        <v>104</v>
      </c>
      <c r="B83" s="4">
        <v>92</v>
      </c>
      <c r="C83" s="4">
        <v>85</v>
      </c>
      <c r="D83" s="4">
        <v>159</v>
      </c>
      <c r="E83" s="5">
        <f t="shared" si="8"/>
        <v>0.57861635220125784</v>
      </c>
      <c r="F83" s="5">
        <f t="shared" si="9"/>
        <v>0.53459119496855345</v>
      </c>
      <c r="G83" s="4">
        <v>98</v>
      </c>
      <c r="H83" s="4">
        <v>88</v>
      </c>
      <c r="I83" s="4">
        <v>196</v>
      </c>
      <c r="J83" s="5">
        <f t="shared" si="6"/>
        <v>0.5</v>
      </c>
      <c r="K83" s="5">
        <f t="shared" si="7"/>
        <v>0.44897959183673469</v>
      </c>
      <c r="L83" s="4">
        <v>78</v>
      </c>
      <c r="M83" s="4">
        <v>59</v>
      </c>
      <c r="N83" s="4">
        <v>217</v>
      </c>
      <c r="O83" s="5">
        <f t="shared" si="10"/>
        <v>0.35944700460829493</v>
      </c>
      <c r="P83" s="5">
        <f t="shared" si="11"/>
        <v>0.27188940092165897</v>
      </c>
    </row>
    <row r="84" spans="1:16" x14ac:dyDescent="0.25">
      <c r="A84" s="4" t="s">
        <v>105</v>
      </c>
      <c r="B84" s="4">
        <v>67</v>
      </c>
      <c r="C84" s="4">
        <v>60</v>
      </c>
      <c r="D84" s="4">
        <v>130</v>
      </c>
      <c r="E84" s="5">
        <f t="shared" si="8"/>
        <v>0.51538461538461533</v>
      </c>
      <c r="F84" s="5">
        <f t="shared" si="9"/>
        <v>0.46153846153846156</v>
      </c>
      <c r="G84" s="4">
        <v>68</v>
      </c>
      <c r="H84" s="4">
        <v>65</v>
      </c>
      <c r="I84" s="4">
        <v>150</v>
      </c>
      <c r="J84" s="5">
        <f t="shared" si="6"/>
        <v>0.45333333333333331</v>
      </c>
      <c r="K84" s="5">
        <f t="shared" si="7"/>
        <v>0.43333333333333335</v>
      </c>
      <c r="L84" s="4">
        <v>66</v>
      </c>
      <c r="M84" s="4">
        <v>56</v>
      </c>
      <c r="N84" s="4">
        <v>142</v>
      </c>
      <c r="O84" s="5">
        <f t="shared" si="10"/>
        <v>0.46478873239436619</v>
      </c>
      <c r="P84" s="5">
        <f t="shared" si="11"/>
        <v>0.39436619718309857</v>
      </c>
    </row>
    <row r="85" spans="1:16" x14ac:dyDescent="0.25">
      <c r="A85" s="4" t="s">
        <v>106</v>
      </c>
      <c r="B85" s="4">
        <v>163</v>
      </c>
      <c r="C85" s="4">
        <v>156</v>
      </c>
      <c r="D85" s="4">
        <v>263</v>
      </c>
      <c r="E85" s="5">
        <f t="shared" si="8"/>
        <v>0.61977186311787069</v>
      </c>
      <c r="F85" s="5">
        <f t="shared" si="9"/>
        <v>0.59315589353612164</v>
      </c>
      <c r="G85" s="4">
        <v>152</v>
      </c>
      <c r="H85" s="4">
        <v>149</v>
      </c>
      <c r="I85" s="4">
        <v>249</v>
      </c>
      <c r="J85" s="5">
        <f t="shared" si="6"/>
        <v>0.61044176706827313</v>
      </c>
      <c r="K85" s="5">
        <f t="shared" si="7"/>
        <v>0.59839357429718876</v>
      </c>
      <c r="L85" s="4">
        <v>108</v>
      </c>
      <c r="M85" s="4">
        <v>90</v>
      </c>
      <c r="N85" s="4">
        <v>269</v>
      </c>
      <c r="O85" s="5">
        <f t="shared" si="10"/>
        <v>0.40148698884758366</v>
      </c>
      <c r="P85" s="5">
        <f t="shared" si="11"/>
        <v>0.33457249070631973</v>
      </c>
    </row>
    <row r="86" spans="1:16" x14ac:dyDescent="0.25">
      <c r="A86" s="4" t="s">
        <v>107</v>
      </c>
      <c r="B86" s="4">
        <v>106</v>
      </c>
      <c r="C86" s="4">
        <v>102</v>
      </c>
      <c r="D86" s="4">
        <v>185</v>
      </c>
      <c r="E86" s="5">
        <f t="shared" si="8"/>
        <v>0.572972972972973</v>
      </c>
      <c r="F86" s="5">
        <f t="shared" si="9"/>
        <v>0.55135135135135138</v>
      </c>
      <c r="G86" s="4">
        <v>75</v>
      </c>
      <c r="H86" s="4">
        <v>68</v>
      </c>
      <c r="I86" s="4">
        <v>166</v>
      </c>
      <c r="J86" s="5">
        <f t="shared" si="6"/>
        <v>0.45180722891566266</v>
      </c>
      <c r="K86" s="5">
        <f t="shared" si="7"/>
        <v>0.40963855421686746</v>
      </c>
      <c r="L86" s="4">
        <v>75</v>
      </c>
      <c r="M86" s="4">
        <v>63</v>
      </c>
      <c r="N86" s="4">
        <v>189</v>
      </c>
      <c r="O86" s="5">
        <f t="shared" si="10"/>
        <v>0.3968253968253968</v>
      </c>
      <c r="P86" s="5">
        <f t="shared" si="11"/>
        <v>0.33333333333333331</v>
      </c>
    </row>
    <row r="87" spans="1:16" x14ac:dyDescent="0.25">
      <c r="A87" s="4" t="s">
        <v>119</v>
      </c>
      <c r="B87" s="4">
        <f>SUM(B2:B86)</f>
        <v>7771</v>
      </c>
      <c r="C87" s="4">
        <f>SUM(C2:C86)</f>
        <v>7023</v>
      </c>
      <c r="D87" s="4">
        <f t="shared" ref="D87:N87" si="12">SUM(D2:D86)</f>
        <v>16758</v>
      </c>
      <c r="E87" s="5">
        <f t="shared" si="8"/>
        <v>0.46371882086167798</v>
      </c>
      <c r="F87" s="5">
        <f t="shared" si="9"/>
        <v>0.41908342284282135</v>
      </c>
      <c r="G87" s="4">
        <f>SUM(G2:G86)</f>
        <v>6195</v>
      </c>
      <c r="H87" s="4">
        <f>SUM(H2:H86)</f>
        <v>5570</v>
      </c>
      <c r="I87" s="4">
        <f t="shared" si="12"/>
        <v>17352</v>
      </c>
      <c r="J87" s="5">
        <f t="shared" si="6"/>
        <v>0.35701936376210236</v>
      </c>
      <c r="K87" s="5">
        <f t="shared" si="7"/>
        <v>0.32100046104195484</v>
      </c>
      <c r="L87" s="4">
        <f t="shared" si="12"/>
        <v>5758</v>
      </c>
      <c r="M87" s="4">
        <f t="shared" si="12"/>
        <v>4578</v>
      </c>
      <c r="N87" s="4">
        <f t="shared" si="12"/>
        <v>17925</v>
      </c>
      <c r="O87" s="5">
        <f t="shared" si="10"/>
        <v>0.32122733612273363</v>
      </c>
      <c r="P87" s="5">
        <f t="shared" si="11"/>
        <v>0.25539748953974895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64" workbookViewId="0">
      <selection activeCell="G32" sqref="G32:H86"/>
    </sheetView>
  </sheetViews>
  <sheetFormatPr baseColWidth="10" defaultRowHeight="15" x14ac:dyDescent="0.25"/>
  <cols>
    <col min="1" max="1" width="30" style="4" bestFit="1" customWidth="1"/>
    <col min="2" max="2" width="19.5703125" style="4" bestFit="1" customWidth="1"/>
    <col min="3" max="3" width="19.5703125" style="4" customWidth="1"/>
    <col min="4" max="4" width="20.42578125" style="4" bestFit="1" customWidth="1"/>
    <col min="5" max="6" width="29.140625" style="5" bestFit="1" customWidth="1"/>
    <col min="7" max="7" width="20" style="4" customWidth="1"/>
    <col min="8" max="8" width="19.42578125" style="4" bestFit="1" customWidth="1"/>
    <col min="9" max="9" width="20.42578125" style="4" bestFit="1" customWidth="1"/>
    <col min="10" max="11" width="29" style="5" bestFit="1" customWidth="1"/>
    <col min="12" max="16384" width="11.42578125" style="4"/>
  </cols>
  <sheetData>
    <row r="1" spans="1:11" customFormat="1" x14ac:dyDescent="0.25">
      <c r="A1" t="s">
        <v>46</v>
      </c>
      <c r="B1" t="s">
        <v>140</v>
      </c>
      <c r="C1" t="s">
        <v>141</v>
      </c>
      <c r="D1" t="s">
        <v>142</v>
      </c>
      <c r="E1" t="s">
        <v>143</v>
      </c>
      <c r="F1" t="s">
        <v>144</v>
      </c>
      <c r="G1" s="6" t="s">
        <v>145</v>
      </c>
      <c r="H1" t="s">
        <v>146</v>
      </c>
      <c r="I1" t="s">
        <v>150</v>
      </c>
      <c r="J1" s="1" t="s">
        <v>148</v>
      </c>
      <c r="K1" s="1" t="s">
        <v>149</v>
      </c>
    </row>
    <row r="2" spans="1:11" x14ac:dyDescent="0.25">
      <c r="A2" s="4" t="s">
        <v>0</v>
      </c>
      <c r="B2" s="4">
        <v>31</v>
      </c>
      <c r="C2" s="4">
        <v>24</v>
      </c>
      <c r="D2" s="4">
        <v>66</v>
      </c>
      <c r="E2" s="5">
        <f>B2/D2</f>
        <v>0.46969696969696972</v>
      </c>
      <c r="F2" s="5">
        <f>C2/D2</f>
        <v>0.36363636363636365</v>
      </c>
      <c r="G2" s="4">
        <v>30</v>
      </c>
      <c r="H2" s="4">
        <v>23</v>
      </c>
      <c r="I2" s="4">
        <v>51</v>
      </c>
      <c r="J2" s="5">
        <f>G2/I2</f>
        <v>0.58823529411764708</v>
      </c>
      <c r="K2" s="5">
        <f>H2/I2</f>
        <v>0.45098039215686275</v>
      </c>
    </row>
    <row r="3" spans="1:11" x14ac:dyDescent="0.25">
      <c r="A3" s="4" t="s">
        <v>1</v>
      </c>
      <c r="B3" s="4">
        <v>20</v>
      </c>
      <c r="C3" s="4">
        <v>18</v>
      </c>
      <c r="D3" s="4">
        <v>63</v>
      </c>
      <c r="E3" s="5">
        <f t="shared" ref="E3:E66" si="0">B3/D3</f>
        <v>0.31746031746031744</v>
      </c>
      <c r="F3" s="5">
        <f t="shared" ref="F3:F66" si="1">C3/D3</f>
        <v>0.2857142857142857</v>
      </c>
      <c r="G3" s="4">
        <v>14</v>
      </c>
      <c r="H3" s="4">
        <v>8</v>
      </c>
      <c r="I3" s="4">
        <v>75</v>
      </c>
      <c r="J3" s="5">
        <f t="shared" ref="J3:J66" si="2">G3/I3</f>
        <v>0.18666666666666668</v>
      </c>
      <c r="K3" s="5">
        <f t="shared" ref="K3:K66" si="3">H3/I3</f>
        <v>0.10666666666666667</v>
      </c>
    </row>
    <row r="4" spans="1:11" x14ac:dyDescent="0.25">
      <c r="A4" s="4" t="s">
        <v>47</v>
      </c>
      <c r="B4" s="4">
        <v>42</v>
      </c>
      <c r="C4" s="4">
        <v>41</v>
      </c>
      <c r="D4" s="4">
        <v>99</v>
      </c>
      <c r="E4" s="5">
        <f t="shared" si="0"/>
        <v>0.42424242424242425</v>
      </c>
      <c r="F4" s="5">
        <f t="shared" si="1"/>
        <v>0.41414141414141414</v>
      </c>
      <c r="G4" s="4">
        <v>42</v>
      </c>
      <c r="H4" s="4">
        <v>31</v>
      </c>
      <c r="I4" s="4">
        <v>129</v>
      </c>
      <c r="J4" s="5">
        <f t="shared" si="2"/>
        <v>0.32558139534883723</v>
      </c>
      <c r="K4" s="5">
        <f t="shared" si="3"/>
        <v>0.24031007751937986</v>
      </c>
    </row>
    <row r="5" spans="1:11" x14ac:dyDescent="0.25">
      <c r="A5" s="4" t="s">
        <v>48</v>
      </c>
      <c r="B5" s="4">
        <v>44</v>
      </c>
      <c r="C5" s="4">
        <v>34</v>
      </c>
      <c r="D5" s="4">
        <v>93</v>
      </c>
      <c r="E5" s="5">
        <f t="shared" si="0"/>
        <v>0.4731182795698925</v>
      </c>
      <c r="F5" s="5">
        <f t="shared" si="1"/>
        <v>0.36559139784946237</v>
      </c>
      <c r="G5" s="4">
        <v>50</v>
      </c>
      <c r="H5" s="4">
        <v>38</v>
      </c>
      <c r="I5" s="4">
        <v>128</v>
      </c>
      <c r="J5" s="5">
        <f t="shared" si="2"/>
        <v>0.390625</v>
      </c>
      <c r="K5" s="5">
        <f t="shared" si="3"/>
        <v>0.296875</v>
      </c>
    </row>
    <row r="6" spans="1:11" x14ac:dyDescent="0.25">
      <c r="A6" s="4" t="s">
        <v>4</v>
      </c>
      <c r="B6" s="4">
        <v>23</v>
      </c>
      <c r="C6" s="4">
        <v>20</v>
      </c>
      <c r="D6" s="4">
        <v>73</v>
      </c>
      <c r="E6" s="5">
        <f t="shared" si="0"/>
        <v>0.31506849315068491</v>
      </c>
      <c r="F6" s="5">
        <f t="shared" si="1"/>
        <v>0.27397260273972601</v>
      </c>
      <c r="G6" s="4">
        <v>19</v>
      </c>
      <c r="H6" s="4">
        <v>16</v>
      </c>
      <c r="I6" s="4">
        <v>79</v>
      </c>
      <c r="J6" s="5">
        <f t="shared" si="2"/>
        <v>0.24050632911392406</v>
      </c>
      <c r="K6" s="5">
        <f t="shared" si="3"/>
        <v>0.20253164556962025</v>
      </c>
    </row>
    <row r="7" spans="1:11" x14ac:dyDescent="0.25">
      <c r="A7" s="4" t="s">
        <v>49</v>
      </c>
      <c r="B7" s="4">
        <v>38</v>
      </c>
      <c r="C7" s="4">
        <v>31</v>
      </c>
      <c r="D7" s="4">
        <v>122</v>
      </c>
      <c r="E7" s="5">
        <f t="shared" si="0"/>
        <v>0.31147540983606559</v>
      </c>
      <c r="F7" s="5">
        <f t="shared" si="1"/>
        <v>0.25409836065573771</v>
      </c>
      <c r="G7" s="4">
        <v>41</v>
      </c>
      <c r="H7" s="4">
        <v>34</v>
      </c>
      <c r="I7" s="4">
        <v>168</v>
      </c>
      <c r="J7" s="5">
        <f t="shared" si="2"/>
        <v>0.24404761904761904</v>
      </c>
      <c r="K7" s="5">
        <f t="shared" si="3"/>
        <v>0.20238095238095238</v>
      </c>
    </row>
    <row r="8" spans="1:11" x14ac:dyDescent="0.25">
      <c r="A8" s="4" t="s">
        <v>7</v>
      </c>
      <c r="B8" s="4">
        <v>23</v>
      </c>
      <c r="C8" s="4">
        <v>18</v>
      </c>
      <c r="D8" s="4">
        <v>53</v>
      </c>
      <c r="E8" s="5">
        <f t="shared" si="0"/>
        <v>0.43396226415094341</v>
      </c>
      <c r="F8" s="5">
        <f t="shared" si="1"/>
        <v>0.33962264150943394</v>
      </c>
      <c r="G8" s="4">
        <v>21</v>
      </c>
      <c r="H8" s="4">
        <v>16</v>
      </c>
      <c r="I8" s="4">
        <v>52</v>
      </c>
      <c r="J8" s="5">
        <f t="shared" si="2"/>
        <v>0.40384615384615385</v>
      </c>
      <c r="K8" s="5">
        <f t="shared" si="3"/>
        <v>0.30769230769230771</v>
      </c>
    </row>
    <row r="9" spans="1:11" x14ac:dyDescent="0.25">
      <c r="A9" s="4" t="s">
        <v>50</v>
      </c>
      <c r="B9" s="4">
        <v>42</v>
      </c>
      <c r="C9" s="4">
        <v>36</v>
      </c>
      <c r="D9" s="4">
        <v>146</v>
      </c>
      <c r="E9" s="5">
        <f t="shared" si="0"/>
        <v>0.28767123287671231</v>
      </c>
      <c r="F9" s="5">
        <f t="shared" si="1"/>
        <v>0.24657534246575341</v>
      </c>
      <c r="G9" s="4">
        <v>32</v>
      </c>
      <c r="H9" s="4">
        <v>23</v>
      </c>
      <c r="I9" s="4">
        <v>158</v>
      </c>
      <c r="J9" s="5">
        <f t="shared" si="2"/>
        <v>0.20253164556962025</v>
      </c>
      <c r="K9" s="5">
        <f t="shared" si="3"/>
        <v>0.14556962025316456</v>
      </c>
    </row>
    <row r="10" spans="1:11" x14ac:dyDescent="0.25">
      <c r="A10" s="4" t="s">
        <v>9</v>
      </c>
      <c r="B10" s="4">
        <v>38</v>
      </c>
      <c r="C10" s="4">
        <v>36</v>
      </c>
      <c r="D10" s="4">
        <v>137</v>
      </c>
      <c r="E10" s="5">
        <f t="shared" si="0"/>
        <v>0.27737226277372262</v>
      </c>
      <c r="F10" s="5">
        <f t="shared" si="1"/>
        <v>0.26277372262773724</v>
      </c>
      <c r="G10" s="4">
        <v>50</v>
      </c>
      <c r="H10" s="4">
        <v>41</v>
      </c>
      <c r="I10" s="4">
        <v>163</v>
      </c>
      <c r="J10" s="5">
        <f t="shared" si="2"/>
        <v>0.30674846625766872</v>
      </c>
      <c r="K10" s="5">
        <f t="shared" si="3"/>
        <v>0.25153374233128833</v>
      </c>
    </row>
    <row r="11" spans="1:11" x14ac:dyDescent="0.25">
      <c r="A11" s="4" t="s">
        <v>10</v>
      </c>
      <c r="B11" s="4">
        <v>29</v>
      </c>
      <c r="C11" s="4">
        <v>27</v>
      </c>
      <c r="D11" s="4">
        <v>45</v>
      </c>
      <c r="E11" s="5">
        <f t="shared" si="0"/>
        <v>0.64444444444444449</v>
      </c>
      <c r="F11" s="5">
        <f t="shared" si="1"/>
        <v>0.6</v>
      </c>
      <c r="G11" s="4">
        <v>20</v>
      </c>
      <c r="H11" s="4">
        <v>16</v>
      </c>
      <c r="I11" s="4">
        <v>41</v>
      </c>
      <c r="J11" s="5">
        <f t="shared" si="2"/>
        <v>0.48780487804878048</v>
      </c>
      <c r="K11" s="5">
        <f t="shared" si="3"/>
        <v>0.3902439024390244</v>
      </c>
    </row>
    <row r="12" spans="1:11" x14ac:dyDescent="0.25">
      <c r="A12" s="4" t="s">
        <v>11</v>
      </c>
      <c r="B12" s="4">
        <v>19</v>
      </c>
      <c r="C12" s="4">
        <v>19</v>
      </c>
      <c r="D12" s="4">
        <v>45</v>
      </c>
      <c r="E12" s="5">
        <f t="shared" si="0"/>
        <v>0.42222222222222222</v>
      </c>
      <c r="F12" s="5">
        <f t="shared" si="1"/>
        <v>0.42222222222222222</v>
      </c>
      <c r="G12" s="4">
        <v>19</v>
      </c>
      <c r="H12" s="4">
        <v>12</v>
      </c>
      <c r="I12" s="4">
        <v>45</v>
      </c>
      <c r="J12" s="5">
        <f t="shared" si="2"/>
        <v>0.42222222222222222</v>
      </c>
      <c r="K12" s="5">
        <f t="shared" si="3"/>
        <v>0.26666666666666666</v>
      </c>
    </row>
    <row r="13" spans="1:11" x14ac:dyDescent="0.25">
      <c r="A13" s="4" t="s">
        <v>12</v>
      </c>
      <c r="B13" s="4">
        <v>17</v>
      </c>
      <c r="C13" s="4">
        <v>13</v>
      </c>
      <c r="D13" s="4">
        <v>71</v>
      </c>
      <c r="E13" s="5">
        <f t="shared" si="0"/>
        <v>0.23943661971830985</v>
      </c>
      <c r="F13" s="5">
        <f t="shared" si="1"/>
        <v>0.18309859154929578</v>
      </c>
      <c r="G13" s="4">
        <v>25</v>
      </c>
      <c r="H13" s="4">
        <v>22</v>
      </c>
      <c r="I13" s="4">
        <v>90</v>
      </c>
      <c r="J13" s="5">
        <f t="shared" si="2"/>
        <v>0.27777777777777779</v>
      </c>
      <c r="K13" s="5">
        <f t="shared" si="3"/>
        <v>0.24444444444444444</v>
      </c>
    </row>
    <row r="14" spans="1:11" x14ac:dyDescent="0.25">
      <c r="A14" s="4" t="s">
        <v>13</v>
      </c>
      <c r="B14" s="4">
        <v>12</v>
      </c>
      <c r="C14" s="4">
        <v>11</v>
      </c>
      <c r="D14" s="4">
        <v>68</v>
      </c>
      <c r="E14" s="5">
        <f t="shared" si="0"/>
        <v>0.17647058823529413</v>
      </c>
      <c r="F14" s="5">
        <f t="shared" si="1"/>
        <v>0.16176470588235295</v>
      </c>
      <c r="G14" s="4">
        <v>13</v>
      </c>
      <c r="H14" s="4">
        <v>8</v>
      </c>
      <c r="I14" s="4">
        <v>73</v>
      </c>
      <c r="J14" s="5">
        <f t="shared" si="2"/>
        <v>0.17808219178082191</v>
      </c>
      <c r="K14" s="5">
        <f t="shared" si="3"/>
        <v>0.1095890410958904</v>
      </c>
    </row>
    <row r="15" spans="1:11" x14ac:dyDescent="0.25">
      <c r="A15" s="4" t="s">
        <v>51</v>
      </c>
      <c r="B15" s="4">
        <v>40</v>
      </c>
      <c r="C15" s="4">
        <v>29</v>
      </c>
      <c r="D15" s="4">
        <v>116</v>
      </c>
      <c r="E15" s="5">
        <f t="shared" si="0"/>
        <v>0.34482758620689657</v>
      </c>
      <c r="F15" s="5">
        <f t="shared" si="1"/>
        <v>0.25</v>
      </c>
      <c r="G15" s="4">
        <v>33</v>
      </c>
      <c r="H15" s="4">
        <v>24</v>
      </c>
      <c r="I15" s="4">
        <v>155</v>
      </c>
      <c r="J15" s="5">
        <f t="shared" si="2"/>
        <v>0.2129032258064516</v>
      </c>
      <c r="K15" s="5">
        <f t="shared" si="3"/>
        <v>0.15483870967741936</v>
      </c>
    </row>
    <row r="16" spans="1:11" x14ac:dyDescent="0.25">
      <c r="A16" s="4" t="s">
        <v>52</v>
      </c>
      <c r="B16" s="4">
        <v>7</v>
      </c>
      <c r="C16" s="4">
        <v>7</v>
      </c>
      <c r="D16" s="4">
        <v>31</v>
      </c>
      <c r="E16" s="5">
        <f t="shared" si="0"/>
        <v>0.22580645161290322</v>
      </c>
      <c r="F16" s="5">
        <f t="shared" si="1"/>
        <v>0.22580645161290322</v>
      </c>
      <c r="G16" s="4">
        <v>5</v>
      </c>
      <c r="H16" s="4">
        <v>1</v>
      </c>
      <c r="I16" s="4">
        <v>40</v>
      </c>
      <c r="J16" s="5">
        <f t="shared" si="2"/>
        <v>0.125</v>
      </c>
      <c r="K16" s="5">
        <f t="shared" si="3"/>
        <v>2.5000000000000001E-2</v>
      </c>
    </row>
    <row r="17" spans="1:11" x14ac:dyDescent="0.25">
      <c r="A17" s="4" t="s">
        <v>53</v>
      </c>
      <c r="B17" s="4">
        <v>56</v>
      </c>
      <c r="C17" s="4">
        <v>49</v>
      </c>
      <c r="D17" s="4">
        <v>143</v>
      </c>
      <c r="E17" s="5">
        <f t="shared" si="0"/>
        <v>0.39160839160839161</v>
      </c>
      <c r="F17" s="5">
        <f t="shared" si="1"/>
        <v>0.34265734265734266</v>
      </c>
      <c r="G17" s="4">
        <v>69</v>
      </c>
      <c r="H17" s="4">
        <v>61</v>
      </c>
      <c r="I17" s="4">
        <v>167</v>
      </c>
      <c r="J17" s="5">
        <f t="shared" si="2"/>
        <v>0.41317365269461076</v>
      </c>
      <c r="K17" s="5">
        <f t="shared" si="3"/>
        <v>0.3652694610778443</v>
      </c>
    </row>
    <row r="18" spans="1:11" x14ac:dyDescent="0.25">
      <c r="A18" s="4" t="s">
        <v>54</v>
      </c>
      <c r="B18" s="4">
        <v>51</v>
      </c>
      <c r="C18" s="4">
        <v>46</v>
      </c>
      <c r="D18" s="4">
        <v>137</v>
      </c>
      <c r="E18" s="5">
        <f t="shared" si="0"/>
        <v>0.37226277372262773</v>
      </c>
      <c r="F18" s="5">
        <f t="shared" si="1"/>
        <v>0.33576642335766421</v>
      </c>
      <c r="G18" s="4">
        <v>48</v>
      </c>
      <c r="H18" s="4">
        <v>37</v>
      </c>
      <c r="I18" s="4">
        <v>159</v>
      </c>
      <c r="J18" s="5">
        <f t="shared" si="2"/>
        <v>0.30188679245283018</v>
      </c>
      <c r="K18" s="5">
        <f t="shared" si="3"/>
        <v>0.23270440251572327</v>
      </c>
    </row>
    <row r="19" spans="1:11" x14ac:dyDescent="0.25">
      <c r="A19" s="4" t="s">
        <v>55</v>
      </c>
      <c r="B19" s="4">
        <v>54</v>
      </c>
      <c r="C19" s="4">
        <v>45</v>
      </c>
      <c r="D19" s="4">
        <v>129</v>
      </c>
      <c r="E19" s="5">
        <f t="shared" si="0"/>
        <v>0.41860465116279072</v>
      </c>
      <c r="F19" s="5">
        <f t="shared" si="1"/>
        <v>0.34883720930232559</v>
      </c>
      <c r="G19" s="4">
        <v>77</v>
      </c>
      <c r="H19" s="4">
        <v>65</v>
      </c>
      <c r="I19" s="4">
        <v>164</v>
      </c>
      <c r="J19" s="5">
        <f t="shared" si="2"/>
        <v>0.46951219512195119</v>
      </c>
      <c r="K19" s="5">
        <f t="shared" si="3"/>
        <v>0.39634146341463417</v>
      </c>
    </row>
    <row r="20" spans="1:11" x14ac:dyDescent="0.25">
      <c r="A20" s="4" t="s">
        <v>56</v>
      </c>
      <c r="B20" s="4">
        <v>20</v>
      </c>
      <c r="C20" s="4">
        <v>17</v>
      </c>
      <c r="D20" s="4">
        <v>51</v>
      </c>
      <c r="E20" s="5">
        <f t="shared" si="0"/>
        <v>0.39215686274509803</v>
      </c>
      <c r="F20" s="5">
        <f t="shared" si="1"/>
        <v>0.33333333333333331</v>
      </c>
      <c r="G20" s="4">
        <v>31</v>
      </c>
      <c r="H20" s="4">
        <v>25</v>
      </c>
      <c r="I20" s="4">
        <v>70</v>
      </c>
      <c r="J20" s="5">
        <f t="shared" si="2"/>
        <v>0.44285714285714284</v>
      </c>
      <c r="K20" s="5">
        <f t="shared" si="3"/>
        <v>0.35714285714285715</v>
      </c>
    </row>
    <row r="21" spans="1:11" x14ac:dyDescent="0.25">
      <c r="A21" s="4" t="s">
        <v>57</v>
      </c>
      <c r="B21" s="4">
        <v>79</v>
      </c>
      <c r="C21" s="4">
        <v>73</v>
      </c>
      <c r="D21" s="4">
        <v>168</v>
      </c>
      <c r="E21" s="5">
        <f t="shared" si="0"/>
        <v>0.47023809523809523</v>
      </c>
      <c r="F21" s="5">
        <f t="shared" si="1"/>
        <v>0.43452380952380953</v>
      </c>
      <c r="G21" s="4">
        <v>75</v>
      </c>
      <c r="H21" s="4">
        <v>62</v>
      </c>
      <c r="I21" s="4">
        <v>199</v>
      </c>
      <c r="J21" s="5">
        <f t="shared" si="2"/>
        <v>0.37688442211055279</v>
      </c>
      <c r="K21" s="5">
        <f t="shared" si="3"/>
        <v>0.31155778894472363</v>
      </c>
    </row>
    <row r="22" spans="1:11" x14ac:dyDescent="0.25">
      <c r="A22" s="4" t="s">
        <v>58</v>
      </c>
      <c r="B22" s="4">
        <v>29</v>
      </c>
      <c r="C22" s="4">
        <v>25</v>
      </c>
      <c r="D22" s="4">
        <v>99</v>
      </c>
      <c r="E22" s="5">
        <f t="shared" si="0"/>
        <v>0.29292929292929293</v>
      </c>
      <c r="F22" s="5">
        <f t="shared" si="1"/>
        <v>0.25252525252525254</v>
      </c>
      <c r="G22" s="4">
        <v>28</v>
      </c>
      <c r="H22" s="4">
        <v>20</v>
      </c>
      <c r="I22" s="4">
        <v>124</v>
      </c>
      <c r="J22" s="5">
        <f t="shared" si="2"/>
        <v>0.22580645161290322</v>
      </c>
      <c r="K22" s="5">
        <f t="shared" si="3"/>
        <v>0.16129032258064516</v>
      </c>
    </row>
    <row r="23" spans="1:11" x14ac:dyDescent="0.25">
      <c r="A23" s="4" t="s">
        <v>117</v>
      </c>
      <c r="B23" s="4">
        <v>22</v>
      </c>
      <c r="C23" s="4">
        <v>16</v>
      </c>
      <c r="D23" s="4">
        <v>68</v>
      </c>
      <c r="E23" s="5">
        <f t="shared" si="0"/>
        <v>0.3235294117647059</v>
      </c>
      <c r="F23" s="5">
        <f t="shared" si="1"/>
        <v>0.23529411764705882</v>
      </c>
      <c r="G23" s="4">
        <v>26</v>
      </c>
      <c r="H23" s="4">
        <v>17</v>
      </c>
      <c r="I23" s="4">
        <v>79</v>
      </c>
      <c r="J23" s="5">
        <f t="shared" si="2"/>
        <v>0.32911392405063289</v>
      </c>
      <c r="K23" s="5">
        <f t="shared" si="3"/>
        <v>0.21518987341772153</v>
      </c>
    </row>
    <row r="24" spans="1:11" x14ac:dyDescent="0.25">
      <c r="A24" s="4" t="s">
        <v>59</v>
      </c>
      <c r="B24" s="4">
        <v>58</v>
      </c>
      <c r="C24" s="4">
        <v>51</v>
      </c>
      <c r="D24" s="4">
        <v>170</v>
      </c>
      <c r="E24" s="5">
        <f t="shared" si="0"/>
        <v>0.3411764705882353</v>
      </c>
      <c r="F24" s="5">
        <f t="shared" si="1"/>
        <v>0.3</v>
      </c>
      <c r="G24" s="4">
        <v>83</v>
      </c>
      <c r="H24" s="4">
        <v>65</v>
      </c>
      <c r="I24" s="4">
        <v>215</v>
      </c>
      <c r="J24" s="5">
        <f t="shared" si="2"/>
        <v>0.38604651162790699</v>
      </c>
      <c r="K24" s="5">
        <f t="shared" si="3"/>
        <v>0.30232558139534882</v>
      </c>
    </row>
    <row r="25" spans="1:11" x14ac:dyDescent="0.25">
      <c r="A25" s="4" t="s">
        <v>60</v>
      </c>
      <c r="B25" s="4">
        <v>38</v>
      </c>
      <c r="C25" s="4">
        <v>36</v>
      </c>
      <c r="D25" s="4">
        <v>67</v>
      </c>
      <c r="E25" s="5">
        <f t="shared" si="0"/>
        <v>0.56716417910447758</v>
      </c>
      <c r="F25" s="5">
        <f t="shared" si="1"/>
        <v>0.53731343283582089</v>
      </c>
      <c r="G25" s="4">
        <v>53</v>
      </c>
      <c r="H25" s="4">
        <v>48</v>
      </c>
      <c r="I25" s="4">
        <v>83</v>
      </c>
      <c r="J25" s="5">
        <f t="shared" si="2"/>
        <v>0.63855421686746983</v>
      </c>
      <c r="K25" s="5">
        <f t="shared" si="3"/>
        <v>0.57831325301204817</v>
      </c>
    </row>
    <row r="26" spans="1:11" x14ac:dyDescent="0.25">
      <c r="A26" s="4" t="s">
        <v>61</v>
      </c>
      <c r="B26" s="4">
        <v>51</v>
      </c>
      <c r="C26" s="4">
        <v>46</v>
      </c>
      <c r="D26" s="4">
        <v>81</v>
      </c>
      <c r="E26" s="5">
        <f t="shared" si="0"/>
        <v>0.62962962962962965</v>
      </c>
      <c r="F26" s="5">
        <f t="shared" si="1"/>
        <v>0.5679012345679012</v>
      </c>
      <c r="G26" s="4">
        <v>56</v>
      </c>
      <c r="H26" s="4">
        <v>45</v>
      </c>
      <c r="I26" s="4">
        <v>100</v>
      </c>
      <c r="J26" s="5">
        <f t="shared" si="2"/>
        <v>0.56000000000000005</v>
      </c>
      <c r="K26" s="5">
        <f t="shared" si="3"/>
        <v>0.45</v>
      </c>
    </row>
    <row r="27" spans="1:11" x14ac:dyDescent="0.25">
      <c r="A27" s="4" t="s">
        <v>62</v>
      </c>
      <c r="B27" s="4">
        <v>10</v>
      </c>
      <c r="C27" s="4">
        <v>7</v>
      </c>
      <c r="D27" s="4">
        <v>48</v>
      </c>
      <c r="E27" s="5">
        <f t="shared" si="0"/>
        <v>0.20833333333333334</v>
      </c>
      <c r="F27" s="5">
        <f t="shared" si="1"/>
        <v>0.14583333333333334</v>
      </c>
      <c r="G27" s="4">
        <v>14</v>
      </c>
      <c r="H27" s="4">
        <v>11</v>
      </c>
      <c r="I27" s="4">
        <v>64</v>
      </c>
      <c r="J27" s="5">
        <f t="shared" si="2"/>
        <v>0.21875</v>
      </c>
      <c r="K27" s="5">
        <f t="shared" si="3"/>
        <v>0.171875</v>
      </c>
    </row>
    <row r="28" spans="1:11" x14ac:dyDescent="0.25">
      <c r="A28" s="4" t="s">
        <v>17</v>
      </c>
      <c r="B28" s="4">
        <v>45</v>
      </c>
      <c r="C28" s="4">
        <v>39</v>
      </c>
      <c r="D28" s="4">
        <v>109</v>
      </c>
      <c r="E28" s="5">
        <f t="shared" si="0"/>
        <v>0.41284403669724773</v>
      </c>
      <c r="F28" s="5">
        <f t="shared" si="1"/>
        <v>0.3577981651376147</v>
      </c>
      <c r="G28" s="4">
        <v>32</v>
      </c>
      <c r="H28" s="4">
        <v>25</v>
      </c>
      <c r="I28" s="4">
        <v>138</v>
      </c>
      <c r="J28" s="5">
        <f t="shared" si="2"/>
        <v>0.2318840579710145</v>
      </c>
      <c r="K28" s="5">
        <f t="shared" si="3"/>
        <v>0.18115942028985507</v>
      </c>
    </row>
    <row r="29" spans="1:11" x14ac:dyDescent="0.25">
      <c r="A29" s="4" t="s">
        <v>18</v>
      </c>
      <c r="B29" s="4">
        <v>22</v>
      </c>
      <c r="C29" s="4">
        <v>21</v>
      </c>
      <c r="D29" s="4">
        <v>48</v>
      </c>
      <c r="E29" s="5">
        <f t="shared" si="0"/>
        <v>0.45833333333333331</v>
      </c>
      <c r="F29" s="5">
        <f t="shared" si="1"/>
        <v>0.4375</v>
      </c>
      <c r="G29" s="4">
        <v>20</v>
      </c>
      <c r="H29" s="4">
        <v>15</v>
      </c>
      <c r="I29" s="4">
        <v>56</v>
      </c>
      <c r="J29" s="5">
        <f t="shared" si="2"/>
        <v>0.35714285714285715</v>
      </c>
      <c r="K29" s="5">
        <f t="shared" si="3"/>
        <v>0.26785714285714285</v>
      </c>
    </row>
    <row r="30" spans="1:11" x14ac:dyDescent="0.25">
      <c r="A30" s="4" t="s">
        <v>63</v>
      </c>
      <c r="B30" s="4">
        <v>27</v>
      </c>
      <c r="C30" s="4">
        <v>25</v>
      </c>
      <c r="D30" s="4">
        <v>85</v>
      </c>
      <c r="E30" s="5">
        <f t="shared" si="0"/>
        <v>0.31764705882352939</v>
      </c>
      <c r="F30" s="5">
        <f t="shared" si="1"/>
        <v>0.29411764705882354</v>
      </c>
      <c r="G30" s="4">
        <v>35</v>
      </c>
      <c r="H30" s="4">
        <v>31</v>
      </c>
      <c r="I30" s="4">
        <v>99</v>
      </c>
      <c r="J30" s="5">
        <f t="shared" si="2"/>
        <v>0.35353535353535354</v>
      </c>
      <c r="K30" s="5">
        <f t="shared" si="3"/>
        <v>0.31313131313131315</v>
      </c>
    </row>
    <row r="31" spans="1:11" x14ac:dyDescent="0.25">
      <c r="A31" s="4" t="s">
        <v>64</v>
      </c>
      <c r="B31" s="4">
        <v>43</v>
      </c>
      <c r="C31" s="4">
        <v>35</v>
      </c>
      <c r="D31" s="4">
        <v>105</v>
      </c>
      <c r="E31" s="5">
        <f t="shared" si="0"/>
        <v>0.40952380952380951</v>
      </c>
      <c r="F31" s="5">
        <f t="shared" si="1"/>
        <v>0.33333333333333331</v>
      </c>
      <c r="G31" s="4">
        <v>59</v>
      </c>
      <c r="H31" s="4">
        <v>45</v>
      </c>
      <c r="I31" s="4">
        <v>133</v>
      </c>
      <c r="J31" s="5">
        <f t="shared" si="2"/>
        <v>0.44360902255639095</v>
      </c>
      <c r="K31" s="5">
        <f t="shared" si="3"/>
        <v>0.33834586466165412</v>
      </c>
    </row>
    <row r="32" spans="1:11" x14ac:dyDescent="0.25">
      <c r="A32" s="4" t="s">
        <v>20</v>
      </c>
      <c r="B32" s="4">
        <v>31</v>
      </c>
      <c r="C32" s="4">
        <v>26</v>
      </c>
      <c r="D32" s="4">
        <v>73</v>
      </c>
      <c r="E32" s="5">
        <f t="shared" si="0"/>
        <v>0.42465753424657532</v>
      </c>
      <c r="F32" s="5">
        <f t="shared" si="1"/>
        <v>0.35616438356164382</v>
      </c>
      <c r="G32" s="4">
        <v>13</v>
      </c>
      <c r="H32" s="4">
        <v>8</v>
      </c>
      <c r="I32" s="4">
        <v>62</v>
      </c>
      <c r="J32" s="5">
        <f t="shared" si="2"/>
        <v>0.20967741935483872</v>
      </c>
      <c r="K32" s="5">
        <f t="shared" si="3"/>
        <v>0.12903225806451613</v>
      </c>
    </row>
    <row r="33" spans="1:11" x14ac:dyDescent="0.25">
      <c r="A33" s="4" t="s">
        <v>65</v>
      </c>
      <c r="B33" s="4">
        <v>38</v>
      </c>
      <c r="C33" s="4">
        <v>30</v>
      </c>
      <c r="D33" s="4">
        <v>68</v>
      </c>
      <c r="E33" s="5">
        <f t="shared" si="0"/>
        <v>0.55882352941176472</v>
      </c>
      <c r="F33" s="5">
        <f t="shared" si="1"/>
        <v>0.44117647058823528</v>
      </c>
      <c r="G33" s="4">
        <v>31</v>
      </c>
      <c r="H33" s="4">
        <v>20</v>
      </c>
      <c r="I33" s="4">
        <v>93</v>
      </c>
      <c r="J33" s="5">
        <f t="shared" si="2"/>
        <v>0.33333333333333331</v>
      </c>
      <c r="K33" s="5">
        <f t="shared" si="3"/>
        <v>0.21505376344086022</v>
      </c>
    </row>
    <row r="34" spans="1:11" x14ac:dyDescent="0.25">
      <c r="A34" s="4" t="s">
        <v>22</v>
      </c>
      <c r="B34" s="4">
        <v>38</v>
      </c>
      <c r="C34" s="4">
        <v>34</v>
      </c>
      <c r="D34" s="4">
        <v>120</v>
      </c>
      <c r="E34" s="5">
        <f t="shared" si="0"/>
        <v>0.31666666666666665</v>
      </c>
      <c r="F34" s="5">
        <f t="shared" si="1"/>
        <v>0.28333333333333333</v>
      </c>
      <c r="G34" s="4">
        <v>29</v>
      </c>
      <c r="H34" s="4">
        <v>22</v>
      </c>
      <c r="I34" s="4">
        <v>117</v>
      </c>
      <c r="J34" s="5">
        <f t="shared" si="2"/>
        <v>0.24786324786324787</v>
      </c>
      <c r="K34" s="5">
        <f t="shared" si="3"/>
        <v>0.18803418803418803</v>
      </c>
    </row>
    <row r="35" spans="1:11" x14ac:dyDescent="0.25">
      <c r="A35" s="4" t="s">
        <v>66</v>
      </c>
      <c r="B35" s="4">
        <v>24</v>
      </c>
      <c r="C35" s="4">
        <v>21</v>
      </c>
      <c r="D35" s="4">
        <v>65</v>
      </c>
      <c r="E35" s="5">
        <f t="shared" si="0"/>
        <v>0.36923076923076925</v>
      </c>
      <c r="F35" s="5">
        <f t="shared" si="1"/>
        <v>0.32307692307692309</v>
      </c>
      <c r="G35" s="4">
        <v>30</v>
      </c>
      <c r="H35" s="4">
        <v>26</v>
      </c>
      <c r="I35" s="4">
        <v>74</v>
      </c>
      <c r="J35" s="5">
        <f t="shared" si="2"/>
        <v>0.40540540540540543</v>
      </c>
      <c r="K35" s="5">
        <f t="shared" si="3"/>
        <v>0.35135135135135137</v>
      </c>
    </row>
    <row r="36" spans="1:11" x14ac:dyDescent="0.25">
      <c r="A36" s="4" t="s">
        <v>67</v>
      </c>
      <c r="B36" s="4">
        <v>40</v>
      </c>
      <c r="C36" s="4">
        <v>33</v>
      </c>
      <c r="D36" s="4">
        <v>94</v>
      </c>
      <c r="E36" s="5">
        <f t="shared" si="0"/>
        <v>0.42553191489361702</v>
      </c>
      <c r="F36" s="5">
        <f t="shared" si="1"/>
        <v>0.35106382978723405</v>
      </c>
      <c r="G36" s="4">
        <v>34</v>
      </c>
      <c r="H36" s="4">
        <v>28</v>
      </c>
      <c r="I36" s="4">
        <v>113</v>
      </c>
      <c r="J36" s="5">
        <f t="shared" si="2"/>
        <v>0.30088495575221241</v>
      </c>
      <c r="K36" s="5">
        <f t="shared" si="3"/>
        <v>0.24778761061946902</v>
      </c>
    </row>
    <row r="37" spans="1:11" x14ac:dyDescent="0.25">
      <c r="A37" s="4" t="s">
        <v>68</v>
      </c>
      <c r="B37" s="4">
        <v>39</v>
      </c>
      <c r="C37" s="4">
        <v>33</v>
      </c>
      <c r="D37" s="4">
        <v>116</v>
      </c>
      <c r="E37" s="5">
        <f t="shared" si="0"/>
        <v>0.33620689655172414</v>
      </c>
      <c r="F37" s="5">
        <f t="shared" si="1"/>
        <v>0.28448275862068967</v>
      </c>
      <c r="G37" s="4">
        <v>24</v>
      </c>
      <c r="H37" s="4">
        <v>19</v>
      </c>
      <c r="I37" s="4">
        <v>109</v>
      </c>
      <c r="J37" s="5">
        <f t="shared" si="2"/>
        <v>0.22018348623853212</v>
      </c>
      <c r="K37" s="5">
        <f t="shared" si="3"/>
        <v>0.1743119266055046</v>
      </c>
    </row>
    <row r="38" spans="1:11" x14ac:dyDescent="0.25">
      <c r="A38" s="4" t="s">
        <v>69</v>
      </c>
      <c r="B38" s="4">
        <v>45</v>
      </c>
      <c r="C38" s="4">
        <v>38</v>
      </c>
      <c r="D38" s="4">
        <v>95</v>
      </c>
      <c r="E38" s="5">
        <f t="shared" si="0"/>
        <v>0.47368421052631576</v>
      </c>
      <c r="F38" s="5">
        <f t="shared" si="1"/>
        <v>0.4</v>
      </c>
      <c r="G38" s="4">
        <v>35</v>
      </c>
      <c r="H38" s="4">
        <v>29</v>
      </c>
      <c r="I38" s="4">
        <v>98</v>
      </c>
      <c r="J38" s="5">
        <f t="shared" si="2"/>
        <v>0.35714285714285715</v>
      </c>
      <c r="K38" s="5">
        <f t="shared" si="3"/>
        <v>0.29591836734693877</v>
      </c>
    </row>
    <row r="39" spans="1:11" x14ac:dyDescent="0.25">
      <c r="A39" s="4" t="s">
        <v>70</v>
      </c>
      <c r="B39" s="4">
        <v>13</v>
      </c>
      <c r="C39" s="4">
        <v>13</v>
      </c>
      <c r="D39" s="4">
        <v>48</v>
      </c>
      <c r="E39" s="5">
        <f t="shared" si="0"/>
        <v>0.27083333333333331</v>
      </c>
      <c r="F39" s="5">
        <f t="shared" si="1"/>
        <v>0.27083333333333331</v>
      </c>
      <c r="G39" s="4">
        <v>1</v>
      </c>
      <c r="H39" s="4">
        <v>1</v>
      </c>
      <c r="I39" s="4">
        <v>33</v>
      </c>
      <c r="J39" s="5">
        <f t="shared" si="2"/>
        <v>3.0303030303030304E-2</v>
      </c>
      <c r="K39" s="5">
        <f t="shared" si="3"/>
        <v>3.0303030303030304E-2</v>
      </c>
    </row>
    <row r="40" spans="1:11" x14ac:dyDescent="0.25">
      <c r="A40" s="4" t="s">
        <v>71</v>
      </c>
      <c r="B40" s="4">
        <v>48</v>
      </c>
      <c r="C40" s="4">
        <v>45</v>
      </c>
      <c r="D40" s="4">
        <v>106</v>
      </c>
      <c r="E40" s="5">
        <f t="shared" si="0"/>
        <v>0.45283018867924529</v>
      </c>
      <c r="F40" s="5">
        <f t="shared" si="1"/>
        <v>0.42452830188679247</v>
      </c>
      <c r="G40" s="4">
        <v>49</v>
      </c>
      <c r="H40" s="4">
        <v>43</v>
      </c>
      <c r="I40" s="4">
        <v>168</v>
      </c>
      <c r="J40" s="5">
        <f t="shared" si="2"/>
        <v>0.29166666666666669</v>
      </c>
      <c r="K40" s="5">
        <f t="shared" si="3"/>
        <v>0.25595238095238093</v>
      </c>
    </row>
    <row r="41" spans="1:11" x14ac:dyDescent="0.25">
      <c r="A41" s="4" t="s">
        <v>72</v>
      </c>
      <c r="B41" s="4">
        <v>57</v>
      </c>
      <c r="C41" s="4">
        <v>49</v>
      </c>
      <c r="D41" s="4">
        <v>126</v>
      </c>
      <c r="E41" s="5">
        <f t="shared" si="0"/>
        <v>0.45238095238095238</v>
      </c>
      <c r="F41" s="5">
        <f t="shared" si="1"/>
        <v>0.3888888888888889</v>
      </c>
      <c r="G41" s="4">
        <v>57</v>
      </c>
      <c r="H41" s="4">
        <v>50</v>
      </c>
      <c r="I41" s="4">
        <v>140</v>
      </c>
      <c r="J41" s="5">
        <f t="shared" si="2"/>
        <v>0.40714285714285714</v>
      </c>
      <c r="K41" s="5">
        <f t="shared" si="3"/>
        <v>0.35714285714285715</v>
      </c>
    </row>
    <row r="42" spans="1:11" x14ac:dyDescent="0.25">
      <c r="A42" s="4" t="s">
        <v>73</v>
      </c>
      <c r="B42" s="4">
        <v>17</v>
      </c>
      <c r="C42" s="4">
        <v>16</v>
      </c>
      <c r="D42" s="4">
        <v>72</v>
      </c>
      <c r="E42" s="5">
        <f t="shared" si="0"/>
        <v>0.2361111111111111</v>
      </c>
      <c r="F42" s="5">
        <f t="shared" si="1"/>
        <v>0.22222222222222221</v>
      </c>
      <c r="G42" s="4">
        <v>23</v>
      </c>
      <c r="H42" s="4">
        <v>20</v>
      </c>
      <c r="I42" s="4">
        <v>102</v>
      </c>
      <c r="J42" s="5">
        <f t="shared" si="2"/>
        <v>0.22549019607843138</v>
      </c>
      <c r="K42" s="5">
        <f t="shared" si="3"/>
        <v>0.19607843137254902</v>
      </c>
    </row>
    <row r="43" spans="1:11" x14ac:dyDescent="0.25">
      <c r="A43" s="4" t="s">
        <v>26</v>
      </c>
      <c r="B43" s="4">
        <v>13</v>
      </c>
      <c r="C43" s="4">
        <v>12</v>
      </c>
      <c r="D43" s="4">
        <v>27</v>
      </c>
      <c r="E43" s="5">
        <f t="shared" si="0"/>
        <v>0.48148148148148145</v>
      </c>
      <c r="F43" s="5">
        <f t="shared" si="1"/>
        <v>0.44444444444444442</v>
      </c>
      <c r="G43" s="4">
        <v>32</v>
      </c>
      <c r="H43" s="4">
        <v>31</v>
      </c>
      <c r="I43" s="4">
        <v>47</v>
      </c>
      <c r="J43" s="5">
        <f t="shared" si="2"/>
        <v>0.68085106382978722</v>
      </c>
      <c r="K43" s="5">
        <f t="shared" si="3"/>
        <v>0.65957446808510634</v>
      </c>
    </row>
    <row r="44" spans="1:11" x14ac:dyDescent="0.25">
      <c r="A44" s="4" t="s">
        <v>74</v>
      </c>
      <c r="B44" s="4">
        <v>22</v>
      </c>
      <c r="C44" s="4">
        <v>21</v>
      </c>
      <c r="D44" s="4">
        <v>127</v>
      </c>
      <c r="E44" s="5">
        <f t="shared" si="0"/>
        <v>0.17322834645669291</v>
      </c>
      <c r="F44" s="5">
        <f t="shared" si="1"/>
        <v>0.16535433070866143</v>
      </c>
      <c r="G44" s="4">
        <v>19</v>
      </c>
      <c r="H44" s="4">
        <v>11</v>
      </c>
      <c r="I44" s="4">
        <v>120</v>
      </c>
      <c r="J44" s="5">
        <f t="shared" si="2"/>
        <v>0.15833333333333333</v>
      </c>
      <c r="K44" s="5">
        <f t="shared" si="3"/>
        <v>9.166666666666666E-2</v>
      </c>
    </row>
    <row r="45" spans="1:11" x14ac:dyDescent="0.25">
      <c r="A45" s="4" t="s">
        <v>27</v>
      </c>
      <c r="B45" s="4">
        <v>73</v>
      </c>
      <c r="C45" s="4">
        <v>67</v>
      </c>
      <c r="D45" s="4">
        <v>175</v>
      </c>
      <c r="E45" s="5">
        <f t="shared" si="0"/>
        <v>0.41714285714285715</v>
      </c>
      <c r="F45" s="5">
        <f t="shared" si="1"/>
        <v>0.38285714285714284</v>
      </c>
      <c r="G45" s="4">
        <v>40</v>
      </c>
      <c r="H45" s="4">
        <v>32</v>
      </c>
      <c r="I45" s="4">
        <v>169</v>
      </c>
      <c r="J45" s="5">
        <f t="shared" si="2"/>
        <v>0.23668639053254437</v>
      </c>
      <c r="K45" s="5">
        <f t="shared" si="3"/>
        <v>0.1893491124260355</v>
      </c>
    </row>
    <row r="46" spans="1:11" x14ac:dyDescent="0.25">
      <c r="A46" s="4" t="s">
        <v>75</v>
      </c>
      <c r="B46" s="4">
        <v>45</v>
      </c>
      <c r="C46" s="4">
        <v>37</v>
      </c>
      <c r="D46" s="4">
        <v>131</v>
      </c>
      <c r="E46" s="5">
        <f t="shared" si="0"/>
        <v>0.34351145038167941</v>
      </c>
      <c r="F46" s="5">
        <f t="shared" si="1"/>
        <v>0.28244274809160308</v>
      </c>
      <c r="G46" s="4">
        <v>49</v>
      </c>
      <c r="H46" s="4">
        <v>40</v>
      </c>
      <c r="I46" s="4">
        <v>178</v>
      </c>
      <c r="J46" s="5">
        <f t="shared" si="2"/>
        <v>0.2752808988764045</v>
      </c>
      <c r="K46" s="5">
        <f t="shared" si="3"/>
        <v>0.2247191011235955</v>
      </c>
    </row>
    <row r="47" spans="1:11" x14ac:dyDescent="0.25">
      <c r="A47" s="4" t="s">
        <v>76</v>
      </c>
      <c r="B47" s="4">
        <v>38</v>
      </c>
      <c r="C47" s="4">
        <v>32</v>
      </c>
      <c r="D47" s="4">
        <v>164</v>
      </c>
      <c r="E47" s="5">
        <f t="shared" si="0"/>
        <v>0.23170731707317074</v>
      </c>
      <c r="F47" s="5">
        <f t="shared" si="1"/>
        <v>0.1951219512195122</v>
      </c>
      <c r="G47" s="4">
        <v>35</v>
      </c>
      <c r="H47" s="4">
        <v>22</v>
      </c>
      <c r="I47" s="4">
        <v>201</v>
      </c>
      <c r="J47" s="5">
        <f t="shared" si="2"/>
        <v>0.17412935323383086</v>
      </c>
      <c r="K47" s="5">
        <f t="shared" si="3"/>
        <v>0.10945273631840796</v>
      </c>
    </row>
    <row r="48" spans="1:11" x14ac:dyDescent="0.25">
      <c r="A48" s="4" t="s">
        <v>29</v>
      </c>
      <c r="B48" s="4">
        <v>12</v>
      </c>
      <c r="C48" s="4">
        <v>8</v>
      </c>
      <c r="D48" s="4">
        <v>47</v>
      </c>
      <c r="E48" s="5">
        <f t="shared" si="0"/>
        <v>0.25531914893617019</v>
      </c>
      <c r="F48" s="5">
        <f t="shared" si="1"/>
        <v>0.1702127659574468</v>
      </c>
      <c r="G48" s="4">
        <v>22</v>
      </c>
      <c r="H48" s="4">
        <v>14</v>
      </c>
      <c r="I48" s="4">
        <v>82</v>
      </c>
      <c r="J48" s="5">
        <f t="shared" si="2"/>
        <v>0.26829268292682928</v>
      </c>
      <c r="K48" s="5">
        <f t="shared" si="3"/>
        <v>0.17073170731707318</v>
      </c>
    </row>
    <row r="49" spans="1:11" x14ac:dyDescent="0.25">
      <c r="A49" s="4" t="s">
        <v>30</v>
      </c>
      <c r="B49" s="4">
        <v>35</v>
      </c>
      <c r="C49" s="4">
        <v>32</v>
      </c>
      <c r="D49" s="4">
        <v>161</v>
      </c>
      <c r="E49" s="5">
        <f t="shared" si="0"/>
        <v>0.21739130434782608</v>
      </c>
      <c r="F49" s="5">
        <f t="shared" si="1"/>
        <v>0.19875776397515527</v>
      </c>
      <c r="G49" s="4">
        <v>28</v>
      </c>
      <c r="H49" s="4">
        <v>22</v>
      </c>
      <c r="I49" s="4">
        <v>179</v>
      </c>
      <c r="J49" s="5">
        <f t="shared" si="2"/>
        <v>0.15642458100558659</v>
      </c>
      <c r="K49" s="5">
        <f t="shared" si="3"/>
        <v>0.12290502793296089</v>
      </c>
    </row>
    <row r="50" spans="1:11" x14ac:dyDescent="0.25">
      <c r="A50" s="4" t="s">
        <v>77</v>
      </c>
      <c r="B50" s="4">
        <v>21</v>
      </c>
      <c r="C50" s="4">
        <v>16</v>
      </c>
      <c r="D50" s="4">
        <v>68</v>
      </c>
      <c r="E50" s="5">
        <f t="shared" si="0"/>
        <v>0.30882352941176472</v>
      </c>
      <c r="F50" s="5">
        <f t="shared" si="1"/>
        <v>0.23529411764705882</v>
      </c>
      <c r="G50" s="4">
        <v>15</v>
      </c>
      <c r="H50" s="4">
        <v>13</v>
      </c>
      <c r="I50" s="4">
        <v>88</v>
      </c>
      <c r="J50" s="5">
        <f t="shared" si="2"/>
        <v>0.17045454545454544</v>
      </c>
      <c r="K50" s="5">
        <f t="shared" si="3"/>
        <v>0.14772727272727273</v>
      </c>
    </row>
    <row r="51" spans="1:11" x14ac:dyDescent="0.25">
      <c r="A51" s="4" t="s">
        <v>78</v>
      </c>
      <c r="B51" s="4">
        <v>26</v>
      </c>
      <c r="C51" s="4">
        <v>24</v>
      </c>
      <c r="D51" s="4">
        <v>40</v>
      </c>
      <c r="E51" s="5">
        <f t="shared" si="0"/>
        <v>0.65</v>
      </c>
      <c r="F51" s="5">
        <f t="shared" si="1"/>
        <v>0.6</v>
      </c>
      <c r="G51" s="4">
        <v>18</v>
      </c>
      <c r="H51" s="4">
        <v>13</v>
      </c>
      <c r="I51" s="4">
        <v>49</v>
      </c>
      <c r="J51" s="5">
        <f t="shared" si="2"/>
        <v>0.36734693877551022</v>
      </c>
      <c r="K51" s="5">
        <f t="shared" si="3"/>
        <v>0.26530612244897961</v>
      </c>
    </row>
    <row r="52" spans="1:11" x14ac:dyDescent="0.25">
      <c r="A52" s="4" t="s">
        <v>79</v>
      </c>
      <c r="B52" s="4">
        <v>34</v>
      </c>
      <c r="C52" s="4">
        <v>29</v>
      </c>
      <c r="D52" s="4">
        <v>69</v>
      </c>
      <c r="E52" s="5">
        <f t="shared" si="0"/>
        <v>0.49275362318840582</v>
      </c>
      <c r="F52" s="5">
        <f t="shared" si="1"/>
        <v>0.42028985507246375</v>
      </c>
      <c r="G52" s="4">
        <v>27</v>
      </c>
      <c r="H52" s="4">
        <v>21</v>
      </c>
      <c r="I52" s="4">
        <v>82</v>
      </c>
      <c r="J52" s="5">
        <f t="shared" si="2"/>
        <v>0.32926829268292684</v>
      </c>
      <c r="K52" s="5">
        <f t="shared" si="3"/>
        <v>0.25609756097560976</v>
      </c>
    </row>
    <row r="53" spans="1:11" x14ac:dyDescent="0.25">
      <c r="A53" s="4" t="s">
        <v>80</v>
      </c>
      <c r="B53" s="4">
        <v>47</v>
      </c>
      <c r="C53" s="4">
        <v>39</v>
      </c>
      <c r="D53" s="4">
        <v>100</v>
      </c>
      <c r="E53" s="5">
        <f t="shared" si="0"/>
        <v>0.47</v>
      </c>
      <c r="F53" s="5">
        <f t="shared" si="1"/>
        <v>0.39</v>
      </c>
      <c r="G53" s="4">
        <v>38</v>
      </c>
      <c r="H53" s="4">
        <v>28</v>
      </c>
      <c r="I53" s="4">
        <v>104</v>
      </c>
      <c r="J53" s="5">
        <f t="shared" si="2"/>
        <v>0.36538461538461536</v>
      </c>
      <c r="K53" s="5">
        <f t="shared" si="3"/>
        <v>0.26923076923076922</v>
      </c>
    </row>
    <row r="54" spans="1:11" x14ac:dyDescent="0.25">
      <c r="A54" s="4" t="s">
        <v>81</v>
      </c>
      <c r="B54" s="4">
        <v>46</v>
      </c>
      <c r="C54" s="4">
        <v>36</v>
      </c>
      <c r="D54" s="4">
        <v>126</v>
      </c>
      <c r="E54" s="5">
        <f t="shared" si="0"/>
        <v>0.36507936507936506</v>
      </c>
      <c r="F54" s="5">
        <f t="shared" si="1"/>
        <v>0.2857142857142857</v>
      </c>
      <c r="G54" s="4">
        <v>42</v>
      </c>
      <c r="H54" s="4">
        <v>34</v>
      </c>
      <c r="I54" s="4">
        <v>140</v>
      </c>
      <c r="J54" s="5">
        <f t="shared" si="2"/>
        <v>0.3</v>
      </c>
      <c r="K54" s="5">
        <f t="shared" si="3"/>
        <v>0.24285714285714285</v>
      </c>
    </row>
    <row r="55" spans="1:11" x14ac:dyDescent="0.25">
      <c r="A55" s="4" t="s">
        <v>82</v>
      </c>
      <c r="B55" s="4">
        <v>26</v>
      </c>
      <c r="C55" s="4">
        <v>24</v>
      </c>
      <c r="D55" s="4">
        <v>88</v>
      </c>
      <c r="E55" s="5">
        <f t="shared" si="0"/>
        <v>0.29545454545454547</v>
      </c>
      <c r="F55" s="5">
        <f t="shared" si="1"/>
        <v>0.27272727272727271</v>
      </c>
      <c r="G55" s="4">
        <v>20</v>
      </c>
      <c r="H55" s="4">
        <v>13</v>
      </c>
      <c r="I55" s="4">
        <v>112</v>
      </c>
      <c r="J55" s="5">
        <f t="shared" si="2"/>
        <v>0.17857142857142858</v>
      </c>
      <c r="K55" s="5">
        <f t="shared" si="3"/>
        <v>0.11607142857142858</v>
      </c>
    </row>
    <row r="56" spans="1:11" x14ac:dyDescent="0.25">
      <c r="A56" s="4" t="s">
        <v>83</v>
      </c>
      <c r="B56" s="4">
        <v>24</v>
      </c>
      <c r="C56" s="4">
        <v>23</v>
      </c>
      <c r="D56" s="4">
        <v>81</v>
      </c>
      <c r="E56" s="5">
        <f t="shared" si="0"/>
        <v>0.29629629629629628</v>
      </c>
      <c r="F56" s="5">
        <f t="shared" si="1"/>
        <v>0.2839506172839506</v>
      </c>
      <c r="G56" s="4">
        <v>24</v>
      </c>
      <c r="H56" s="4">
        <v>20</v>
      </c>
      <c r="I56" s="4">
        <v>92</v>
      </c>
      <c r="J56" s="5">
        <f t="shared" si="2"/>
        <v>0.2608695652173913</v>
      </c>
      <c r="K56" s="5">
        <f t="shared" si="3"/>
        <v>0.21739130434782608</v>
      </c>
    </row>
    <row r="57" spans="1:11" x14ac:dyDescent="0.25">
      <c r="A57" s="4" t="s">
        <v>84</v>
      </c>
      <c r="B57" s="4">
        <v>62</v>
      </c>
      <c r="C57" s="4">
        <v>51</v>
      </c>
      <c r="D57" s="4">
        <v>153</v>
      </c>
      <c r="E57" s="5">
        <f t="shared" si="0"/>
        <v>0.40522875816993464</v>
      </c>
      <c r="F57" s="5">
        <f t="shared" si="1"/>
        <v>0.33333333333333331</v>
      </c>
      <c r="G57" s="4">
        <v>45</v>
      </c>
      <c r="H57" s="4">
        <v>29</v>
      </c>
      <c r="I57" s="4">
        <v>164</v>
      </c>
      <c r="J57" s="5">
        <f t="shared" si="2"/>
        <v>0.27439024390243905</v>
      </c>
      <c r="K57" s="5">
        <f t="shared" si="3"/>
        <v>0.17682926829268292</v>
      </c>
    </row>
    <row r="58" spans="1:11" x14ac:dyDescent="0.25">
      <c r="A58" s="4" t="s">
        <v>85</v>
      </c>
      <c r="B58" s="4">
        <v>36</v>
      </c>
      <c r="C58" s="4">
        <v>30</v>
      </c>
      <c r="D58" s="4">
        <v>117</v>
      </c>
      <c r="E58" s="5">
        <f t="shared" si="0"/>
        <v>0.30769230769230771</v>
      </c>
      <c r="F58" s="5">
        <f t="shared" si="1"/>
        <v>0.25641025641025639</v>
      </c>
      <c r="G58" s="4">
        <v>25</v>
      </c>
      <c r="H58" s="4">
        <v>20</v>
      </c>
      <c r="I58" s="4">
        <v>149</v>
      </c>
      <c r="J58" s="5">
        <f t="shared" si="2"/>
        <v>0.16778523489932887</v>
      </c>
      <c r="K58" s="5">
        <f t="shared" si="3"/>
        <v>0.13422818791946309</v>
      </c>
    </row>
    <row r="59" spans="1:11" x14ac:dyDescent="0.25">
      <c r="A59" s="4" t="s">
        <v>86</v>
      </c>
      <c r="B59" s="4">
        <v>24</v>
      </c>
      <c r="C59" s="4">
        <v>20</v>
      </c>
      <c r="D59" s="4">
        <v>76</v>
      </c>
      <c r="E59" s="5">
        <f t="shared" si="0"/>
        <v>0.31578947368421051</v>
      </c>
      <c r="F59" s="5">
        <f t="shared" si="1"/>
        <v>0.26315789473684209</v>
      </c>
      <c r="G59" s="4">
        <v>22</v>
      </c>
      <c r="H59" s="4">
        <v>17</v>
      </c>
      <c r="I59" s="4">
        <v>69</v>
      </c>
      <c r="J59" s="5">
        <f t="shared" si="2"/>
        <v>0.3188405797101449</v>
      </c>
      <c r="K59" s="5">
        <f t="shared" si="3"/>
        <v>0.24637681159420291</v>
      </c>
    </row>
    <row r="60" spans="1:11" x14ac:dyDescent="0.25">
      <c r="A60" s="4" t="s">
        <v>87</v>
      </c>
      <c r="B60" s="4">
        <v>24</v>
      </c>
      <c r="C60" s="4">
        <v>24</v>
      </c>
      <c r="D60" s="4">
        <v>88</v>
      </c>
      <c r="E60" s="5">
        <f t="shared" si="0"/>
        <v>0.27272727272727271</v>
      </c>
      <c r="F60" s="5">
        <f t="shared" si="1"/>
        <v>0.27272727272727271</v>
      </c>
      <c r="G60" s="4">
        <v>23</v>
      </c>
      <c r="H60" s="4">
        <v>20</v>
      </c>
      <c r="I60" s="4">
        <v>123</v>
      </c>
      <c r="J60" s="5">
        <f t="shared" si="2"/>
        <v>0.18699186991869918</v>
      </c>
      <c r="K60" s="5">
        <f t="shared" si="3"/>
        <v>0.16260162601626016</v>
      </c>
    </row>
    <row r="61" spans="1:11" x14ac:dyDescent="0.25">
      <c r="A61" s="4" t="s">
        <v>88</v>
      </c>
      <c r="B61" s="4">
        <v>40</v>
      </c>
      <c r="C61" s="4">
        <v>36</v>
      </c>
      <c r="D61" s="4">
        <v>75</v>
      </c>
      <c r="E61" s="5">
        <f t="shared" si="0"/>
        <v>0.53333333333333333</v>
      </c>
      <c r="F61" s="5">
        <f t="shared" si="1"/>
        <v>0.48</v>
      </c>
      <c r="G61" s="4">
        <v>28</v>
      </c>
      <c r="H61" s="4">
        <v>26</v>
      </c>
      <c r="I61" s="4">
        <v>56</v>
      </c>
      <c r="J61" s="5">
        <f t="shared" si="2"/>
        <v>0.5</v>
      </c>
      <c r="K61" s="5">
        <f t="shared" si="3"/>
        <v>0.4642857142857143</v>
      </c>
    </row>
    <row r="62" spans="1:11" x14ac:dyDescent="0.25">
      <c r="A62" s="4" t="s">
        <v>89</v>
      </c>
      <c r="B62" s="4">
        <v>51</v>
      </c>
      <c r="C62" s="4">
        <v>45</v>
      </c>
      <c r="D62" s="4">
        <v>123</v>
      </c>
      <c r="E62" s="5">
        <f t="shared" si="0"/>
        <v>0.41463414634146339</v>
      </c>
      <c r="F62" s="5">
        <f t="shared" si="1"/>
        <v>0.36585365853658536</v>
      </c>
      <c r="G62" s="4">
        <v>67</v>
      </c>
      <c r="H62" s="4">
        <v>51</v>
      </c>
      <c r="I62" s="4">
        <v>171</v>
      </c>
      <c r="J62" s="5">
        <f t="shared" si="2"/>
        <v>0.391812865497076</v>
      </c>
      <c r="K62" s="5">
        <f t="shared" si="3"/>
        <v>0.2982456140350877</v>
      </c>
    </row>
    <row r="63" spans="1:11" x14ac:dyDescent="0.25">
      <c r="A63" s="4" t="s">
        <v>90</v>
      </c>
      <c r="B63" s="4">
        <v>36</v>
      </c>
      <c r="C63" s="4">
        <v>32</v>
      </c>
      <c r="D63" s="4">
        <v>87</v>
      </c>
      <c r="E63" s="5">
        <f t="shared" si="0"/>
        <v>0.41379310344827586</v>
      </c>
      <c r="F63" s="5">
        <f t="shared" si="1"/>
        <v>0.36781609195402298</v>
      </c>
      <c r="G63" s="4">
        <v>25</v>
      </c>
      <c r="H63" s="4">
        <v>23</v>
      </c>
      <c r="I63" s="4">
        <v>118</v>
      </c>
      <c r="J63" s="5">
        <f t="shared" si="2"/>
        <v>0.21186440677966101</v>
      </c>
      <c r="K63" s="5">
        <f t="shared" si="3"/>
        <v>0.19491525423728814</v>
      </c>
    </row>
    <row r="64" spans="1:11" x14ac:dyDescent="0.25">
      <c r="A64" s="4" t="s">
        <v>91</v>
      </c>
      <c r="B64" s="4">
        <v>20</v>
      </c>
      <c r="C64" s="4">
        <v>14</v>
      </c>
      <c r="D64" s="4">
        <v>82</v>
      </c>
      <c r="E64" s="5">
        <f t="shared" si="0"/>
        <v>0.24390243902439024</v>
      </c>
      <c r="F64" s="5">
        <f t="shared" si="1"/>
        <v>0.17073170731707318</v>
      </c>
      <c r="G64" s="4">
        <v>18</v>
      </c>
      <c r="H64" s="4">
        <v>15</v>
      </c>
      <c r="I64" s="4">
        <v>83</v>
      </c>
      <c r="J64" s="5">
        <f t="shared" si="2"/>
        <v>0.21686746987951808</v>
      </c>
      <c r="K64" s="5">
        <f t="shared" si="3"/>
        <v>0.18072289156626506</v>
      </c>
    </row>
    <row r="65" spans="1:11" x14ac:dyDescent="0.25">
      <c r="A65" s="4" t="s">
        <v>92</v>
      </c>
      <c r="B65" s="4">
        <v>14</v>
      </c>
      <c r="C65" s="4">
        <v>14</v>
      </c>
      <c r="D65" s="4">
        <v>43</v>
      </c>
      <c r="E65" s="5">
        <f t="shared" si="0"/>
        <v>0.32558139534883723</v>
      </c>
      <c r="F65" s="5">
        <f t="shared" si="1"/>
        <v>0.32558139534883723</v>
      </c>
      <c r="G65" s="4">
        <v>28</v>
      </c>
      <c r="H65" s="4">
        <v>23</v>
      </c>
      <c r="I65" s="4">
        <v>60</v>
      </c>
      <c r="J65" s="5">
        <f t="shared" si="2"/>
        <v>0.46666666666666667</v>
      </c>
      <c r="K65" s="5">
        <f t="shared" si="3"/>
        <v>0.38333333333333336</v>
      </c>
    </row>
    <row r="66" spans="1:11" x14ac:dyDescent="0.25">
      <c r="A66" s="4" t="s">
        <v>93</v>
      </c>
      <c r="B66" s="4">
        <v>33</v>
      </c>
      <c r="C66" s="4">
        <v>29</v>
      </c>
      <c r="D66" s="4">
        <v>74</v>
      </c>
      <c r="E66" s="5">
        <f t="shared" si="0"/>
        <v>0.44594594594594594</v>
      </c>
      <c r="F66" s="5">
        <f t="shared" si="1"/>
        <v>0.39189189189189189</v>
      </c>
      <c r="G66" s="4">
        <v>30</v>
      </c>
      <c r="H66" s="4">
        <v>24</v>
      </c>
      <c r="I66" s="4">
        <v>93</v>
      </c>
      <c r="J66" s="5">
        <f t="shared" si="2"/>
        <v>0.32258064516129031</v>
      </c>
      <c r="K66" s="5">
        <f t="shared" si="3"/>
        <v>0.25806451612903225</v>
      </c>
    </row>
    <row r="67" spans="1:11" x14ac:dyDescent="0.25">
      <c r="A67" s="4" t="s">
        <v>94</v>
      </c>
      <c r="B67" s="4">
        <v>18</v>
      </c>
      <c r="C67" s="4">
        <v>13</v>
      </c>
      <c r="D67" s="4">
        <v>54</v>
      </c>
      <c r="E67" s="5">
        <f t="shared" ref="E67:E87" si="4">B67/D67</f>
        <v>0.33333333333333331</v>
      </c>
      <c r="F67" s="5">
        <f t="shared" ref="F67:F87" si="5">C67/D67</f>
        <v>0.24074074074074073</v>
      </c>
      <c r="G67" s="4">
        <v>25</v>
      </c>
      <c r="H67" s="4">
        <v>18</v>
      </c>
      <c r="I67" s="4">
        <v>71</v>
      </c>
      <c r="J67" s="5">
        <f t="shared" ref="J67:J87" si="6">G67/I67</f>
        <v>0.352112676056338</v>
      </c>
      <c r="K67" s="5">
        <f t="shared" ref="K67:K87" si="7">H67/I67</f>
        <v>0.25352112676056338</v>
      </c>
    </row>
    <row r="68" spans="1:11" x14ac:dyDescent="0.25">
      <c r="A68" s="4" t="s">
        <v>95</v>
      </c>
      <c r="B68" s="4">
        <v>25</v>
      </c>
      <c r="C68" s="4">
        <v>20</v>
      </c>
      <c r="D68" s="4">
        <v>59</v>
      </c>
      <c r="E68" s="5">
        <f t="shared" si="4"/>
        <v>0.42372881355932202</v>
      </c>
      <c r="F68" s="5">
        <f t="shared" si="5"/>
        <v>0.33898305084745761</v>
      </c>
      <c r="G68" s="4">
        <v>41</v>
      </c>
      <c r="H68" s="4">
        <v>33</v>
      </c>
      <c r="I68" s="4">
        <v>75</v>
      </c>
      <c r="J68" s="5">
        <f t="shared" si="6"/>
        <v>0.54666666666666663</v>
      </c>
      <c r="K68" s="5">
        <f t="shared" si="7"/>
        <v>0.44</v>
      </c>
    </row>
    <row r="69" spans="1:11" x14ac:dyDescent="0.25">
      <c r="A69" s="4" t="s">
        <v>96</v>
      </c>
      <c r="B69" s="4">
        <v>81</v>
      </c>
      <c r="C69" s="4">
        <v>66</v>
      </c>
      <c r="D69" s="4">
        <v>207</v>
      </c>
      <c r="E69" s="5">
        <f t="shared" si="4"/>
        <v>0.39130434782608697</v>
      </c>
      <c r="F69" s="5">
        <f t="shared" si="5"/>
        <v>0.3188405797101449</v>
      </c>
      <c r="G69" s="4">
        <v>70</v>
      </c>
      <c r="H69" s="4">
        <v>52</v>
      </c>
      <c r="I69" s="4">
        <v>204</v>
      </c>
      <c r="J69" s="5">
        <f t="shared" si="6"/>
        <v>0.34313725490196079</v>
      </c>
      <c r="K69" s="5">
        <f t="shared" si="7"/>
        <v>0.25490196078431371</v>
      </c>
    </row>
    <row r="70" spans="1:11" x14ac:dyDescent="0.25">
      <c r="A70" s="4" t="s">
        <v>97</v>
      </c>
      <c r="B70" s="4">
        <v>9</v>
      </c>
      <c r="C70" s="4">
        <v>4</v>
      </c>
      <c r="D70" s="4">
        <v>52</v>
      </c>
      <c r="E70" s="5">
        <f t="shared" si="4"/>
        <v>0.17307692307692307</v>
      </c>
      <c r="F70" s="5">
        <f t="shared" si="5"/>
        <v>7.6923076923076927E-2</v>
      </c>
      <c r="G70" s="4">
        <v>4</v>
      </c>
      <c r="H70" s="4">
        <v>3</v>
      </c>
      <c r="I70" s="4">
        <v>47</v>
      </c>
      <c r="J70" s="5">
        <f t="shared" si="6"/>
        <v>8.5106382978723402E-2</v>
      </c>
      <c r="K70" s="5">
        <f t="shared" si="7"/>
        <v>6.3829787234042548E-2</v>
      </c>
    </row>
    <row r="71" spans="1:11" x14ac:dyDescent="0.25">
      <c r="A71" s="4" t="s">
        <v>98</v>
      </c>
      <c r="B71" s="4">
        <v>19</v>
      </c>
      <c r="C71" s="4">
        <v>19</v>
      </c>
      <c r="D71" s="4">
        <v>79</v>
      </c>
      <c r="E71" s="5">
        <f t="shared" si="4"/>
        <v>0.24050632911392406</v>
      </c>
      <c r="F71" s="5">
        <f t="shared" si="5"/>
        <v>0.24050632911392406</v>
      </c>
      <c r="G71" s="4">
        <v>28</v>
      </c>
      <c r="H71" s="4">
        <v>22</v>
      </c>
      <c r="I71" s="4">
        <v>102</v>
      </c>
      <c r="J71" s="5">
        <f t="shared" si="6"/>
        <v>0.27450980392156865</v>
      </c>
      <c r="K71" s="5">
        <f t="shared" si="7"/>
        <v>0.21568627450980393</v>
      </c>
    </row>
    <row r="72" spans="1:11" x14ac:dyDescent="0.25">
      <c r="A72" s="4" t="s">
        <v>121</v>
      </c>
      <c r="B72" s="4">
        <v>50</v>
      </c>
      <c r="C72" s="4">
        <v>42</v>
      </c>
      <c r="D72" s="4">
        <v>104</v>
      </c>
      <c r="E72" s="5">
        <f t="shared" si="4"/>
        <v>0.48076923076923078</v>
      </c>
      <c r="F72" s="5">
        <f t="shared" si="5"/>
        <v>0.40384615384615385</v>
      </c>
      <c r="G72" s="4">
        <v>57</v>
      </c>
      <c r="H72" s="4">
        <v>39</v>
      </c>
      <c r="I72" s="4">
        <v>134</v>
      </c>
      <c r="J72" s="5">
        <f t="shared" si="6"/>
        <v>0.42537313432835822</v>
      </c>
      <c r="K72" s="5">
        <f t="shared" si="7"/>
        <v>0.29104477611940299</v>
      </c>
    </row>
    <row r="73" spans="1:11" x14ac:dyDescent="0.25">
      <c r="A73" s="4" t="s">
        <v>99</v>
      </c>
      <c r="B73" s="4">
        <v>65</v>
      </c>
      <c r="C73" s="4">
        <v>55</v>
      </c>
      <c r="D73" s="4">
        <v>174</v>
      </c>
      <c r="E73" s="5">
        <f t="shared" si="4"/>
        <v>0.37356321839080459</v>
      </c>
      <c r="F73" s="5">
        <f t="shared" si="5"/>
        <v>0.31609195402298851</v>
      </c>
      <c r="G73" s="4">
        <v>51</v>
      </c>
      <c r="H73" s="4">
        <v>40</v>
      </c>
      <c r="I73" s="4">
        <v>180</v>
      </c>
      <c r="J73" s="5">
        <f t="shared" si="6"/>
        <v>0.28333333333333333</v>
      </c>
      <c r="K73" s="5">
        <f t="shared" si="7"/>
        <v>0.22222222222222221</v>
      </c>
    </row>
    <row r="74" spans="1:11" x14ac:dyDescent="0.25">
      <c r="A74" s="4" t="s">
        <v>100</v>
      </c>
      <c r="B74" s="4">
        <v>30</v>
      </c>
      <c r="C74" s="4">
        <v>28</v>
      </c>
      <c r="D74" s="4">
        <v>82</v>
      </c>
      <c r="E74" s="5">
        <f t="shared" si="4"/>
        <v>0.36585365853658536</v>
      </c>
      <c r="F74" s="5">
        <f t="shared" si="5"/>
        <v>0.34146341463414637</v>
      </c>
      <c r="G74" s="4">
        <v>43</v>
      </c>
      <c r="H74" s="4">
        <v>36</v>
      </c>
      <c r="I74" s="4">
        <v>125</v>
      </c>
      <c r="J74" s="5">
        <f t="shared" si="6"/>
        <v>0.34399999999999997</v>
      </c>
      <c r="K74" s="5">
        <f t="shared" si="7"/>
        <v>0.28799999999999998</v>
      </c>
    </row>
    <row r="75" spans="1:11" x14ac:dyDescent="0.25">
      <c r="A75" s="4" t="s">
        <v>118</v>
      </c>
      <c r="B75" s="4">
        <v>18</v>
      </c>
      <c r="C75" s="4">
        <v>16</v>
      </c>
      <c r="D75" s="4">
        <v>36</v>
      </c>
      <c r="E75" s="5">
        <f t="shared" si="4"/>
        <v>0.5</v>
      </c>
      <c r="F75" s="5">
        <f t="shared" si="5"/>
        <v>0.44444444444444442</v>
      </c>
      <c r="G75" s="4">
        <v>14</v>
      </c>
      <c r="H75" s="4">
        <v>11</v>
      </c>
      <c r="I75" s="4">
        <v>36</v>
      </c>
      <c r="J75" s="5">
        <f t="shared" si="6"/>
        <v>0.3888888888888889</v>
      </c>
      <c r="K75" s="5">
        <f t="shared" si="7"/>
        <v>0.30555555555555558</v>
      </c>
    </row>
    <row r="76" spans="1:11" x14ac:dyDescent="0.25">
      <c r="A76" s="4" t="s">
        <v>101</v>
      </c>
      <c r="B76" s="4">
        <v>32</v>
      </c>
      <c r="C76" s="4">
        <v>24</v>
      </c>
      <c r="D76" s="4">
        <v>76</v>
      </c>
      <c r="E76" s="5">
        <f t="shared" si="4"/>
        <v>0.42105263157894735</v>
      </c>
      <c r="F76" s="5">
        <f t="shared" si="5"/>
        <v>0.31578947368421051</v>
      </c>
      <c r="G76" s="4">
        <v>27</v>
      </c>
      <c r="H76" s="4">
        <v>18</v>
      </c>
      <c r="I76" s="4">
        <v>89</v>
      </c>
      <c r="J76" s="5">
        <f t="shared" si="6"/>
        <v>0.30337078651685395</v>
      </c>
      <c r="K76" s="5">
        <f t="shared" si="7"/>
        <v>0.20224719101123595</v>
      </c>
    </row>
    <row r="77" spans="1:11" x14ac:dyDescent="0.25">
      <c r="A77" s="4" t="s">
        <v>34</v>
      </c>
      <c r="B77" s="4">
        <v>42</v>
      </c>
      <c r="C77" s="4">
        <v>37</v>
      </c>
      <c r="D77" s="4">
        <v>111</v>
      </c>
      <c r="E77" s="5">
        <f t="shared" si="4"/>
        <v>0.3783783783783784</v>
      </c>
      <c r="F77" s="5">
        <f t="shared" si="5"/>
        <v>0.33333333333333331</v>
      </c>
      <c r="G77" s="4">
        <v>60</v>
      </c>
      <c r="H77" s="4">
        <v>53</v>
      </c>
      <c r="I77" s="4">
        <v>128</v>
      </c>
      <c r="J77" s="5">
        <f t="shared" si="6"/>
        <v>0.46875</v>
      </c>
      <c r="K77" s="5">
        <f t="shared" si="7"/>
        <v>0.4140625</v>
      </c>
    </row>
    <row r="78" spans="1:11" x14ac:dyDescent="0.25">
      <c r="A78" s="4" t="s">
        <v>36</v>
      </c>
      <c r="B78" s="4">
        <v>36</v>
      </c>
      <c r="C78" s="4">
        <v>33</v>
      </c>
      <c r="D78" s="4">
        <v>147</v>
      </c>
      <c r="E78" s="5">
        <f t="shared" si="4"/>
        <v>0.24489795918367346</v>
      </c>
      <c r="F78" s="5">
        <f t="shared" si="5"/>
        <v>0.22448979591836735</v>
      </c>
      <c r="G78" s="4">
        <v>36</v>
      </c>
      <c r="H78" s="4">
        <v>30</v>
      </c>
      <c r="I78" s="4">
        <v>146</v>
      </c>
      <c r="J78" s="5">
        <f t="shared" si="6"/>
        <v>0.24657534246575341</v>
      </c>
      <c r="K78" s="5">
        <f t="shared" si="7"/>
        <v>0.20547945205479451</v>
      </c>
    </row>
    <row r="79" spans="1:11" x14ac:dyDescent="0.25">
      <c r="A79" s="4" t="s">
        <v>37</v>
      </c>
      <c r="B79" s="4">
        <v>42</v>
      </c>
      <c r="C79" s="4">
        <v>39</v>
      </c>
      <c r="D79" s="4">
        <v>146</v>
      </c>
      <c r="E79" s="5">
        <f t="shared" si="4"/>
        <v>0.28767123287671231</v>
      </c>
      <c r="F79" s="5">
        <f t="shared" si="5"/>
        <v>0.26712328767123289</v>
      </c>
      <c r="G79" s="4">
        <v>38</v>
      </c>
      <c r="H79" s="4">
        <v>33</v>
      </c>
      <c r="I79" s="4">
        <v>161</v>
      </c>
      <c r="J79" s="5">
        <f t="shared" si="6"/>
        <v>0.2360248447204969</v>
      </c>
      <c r="K79" s="5">
        <f t="shared" si="7"/>
        <v>0.20496894409937888</v>
      </c>
    </row>
    <row r="80" spans="1:11" x14ac:dyDescent="0.25">
      <c r="A80" s="4" t="s">
        <v>38</v>
      </c>
      <c r="B80" s="4">
        <v>24</v>
      </c>
      <c r="C80" s="4">
        <v>24</v>
      </c>
      <c r="D80" s="4">
        <v>63</v>
      </c>
      <c r="E80" s="5">
        <f t="shared" si="4"/>
        <v>0.38095238095238093</v>
      </c>
      <c r="F80" s="5">
        <f t="shared" si="5"/>
        <v>0.38095238095238093</v>
      </c>
      <c r="G80" s="4">
        <v>32</v>
      </c>
      <c r="H80" s="4">
        <v>24</v>
      </c>
      <c r="I80" s="4">
        <v>74</v>
      </c>
      <c r="J80" s="5">
        <f t="shared" si="6"/>
        <v>0.43243243243243246</v>
      </c>
      <c r="K80" s="5">
        <f t="shared" si="7"/>
        <v>0.32432432432432434</v>
      </c>
    </row>
    <row r="81" spans="1:11" x14ac:dyDescent="0.25">
      <c r="A81" s="4" t="s">
        <v>102</v>
      </c>
      <c r="B81" s="4">
        <v>20</v>
      </c>
      <c r="C81" s="4">
        <v>17</v>
      </c>
      <c r="D81" s="4">
        <v>83</v>
      </c>
      <c r="E81" s="5">
        <f t="shared" si="4"/>
        <v>0.24096385542168675</v>
      </c>
      <c r="F81" s="5">
        <f t="shared" si="5"/>
        <v>0.20481927710843373</v>
      </c>
      <c r="G81" s="4">
        <v>33</v>
      </c>
      <c r="H81" s="4">
        <v>27</v>
      </c>
      <c r="I81" s="4">
        <v>101</v>
      </c>
      <c r="J81" s="5">
        <f t="shared" si="6"/>
        <v>0.32673267326732675</v>
      </c>
      <c r="K81" s="5">
        <f t="shared" si="7"/>
        <v>0.26732673267326734</v>
      </c>
    </row>
    <row r="82" spans="1:11" x14ac:dyDescent="0.25">
      <c r="A82" s="4" t="s">
        <v>103</v>
      </c>
      <c r="B82" s="4">
        <v>16</v>
      </c>
      <c r="C82" s="4">
        <v>14</v>
      </c>
      <c r="D82" s="4">
        <v>75</v>
      </c>
      <c r="E82" s="5">
        <f t="shared" si="4"/>
        <v>0.21333333333333335</v>
      </c>
      <c r="F82" s="5">
        <f t="shared" si="5"/>
        <v>0.18666666666666668</v>
      </c>
      <c r="G82" s="4">
        <v>21</v>
      </c>
      <c r="H82" s="4">
        <v>18</v>
      </c>
      <c r="I82" s="4">
        <v>84</v>
      </c>
      <c r="J82" s="5">
        <f t="shared" si="6"/>
        <v>0.25</v>
      </c>
      <c r="K82" s="5">
        <f t="shared" si="7"/>
        <v>0.21428571428571427</v>
      </c>
    </row>
    <row r="83" spans="1:11" x14ac:dyDescent="0.25">
      <c r="A83" s="4" t="s">
        <v>104</v>
      </c>
      <c r="B83" s="4">
        <v>55</v>
      </c>
      <c r="C83" s="4">
        <v>55</v>
      </c>
      <c r="D83" s="4">
        <v>98</v>
      </c>
      <c r="E83" s="5">
        <f t="shared" si="4"/>
        <v>0.56122448979591832</v>
      </c>
      <c r="F83" s="5">
        <f t="shared" si="5"/>
        <v>0.56122448979591832</v>
      </c>
      <c r="G83" s="4">
        <v>51</v>
      </c>
      <c r="H83" s="4">
        <v>45</v>
      </c>
      <c r="I83" s="4">
        <v>101</v>
      </c>
      <c r="J83" s="5">
        <f t="shared" si="6"/>
        <v>0.50495049504950495</v>
      </c>
      <c r="K83" s="5">
        <f t="shared" si="7"/>
        <v>0.44554455445544555</v>
      </c>
    </row>
    <row r="84" spans="1:11" x14ac:dyDescent="0.25">
      <c r="A84" s="4" t="s">
        <v>105</v>
      </c>
      <c r="B84" s="4">
        <v>33</v>
      </c>
      <c r="C84" s="4">
        <v>30</v>
      </c>
      <c r="D84" s="4">
        <v>57</v>
      </c>
      <c r="E84" s="5">
        <f t="shared" si="4"/>
        <v>0.57894736842105265</v>
      </c>
      <c r="F84" s="5">
        <f t="shared" si="5"/>
        <v>0.52631578947368418</v>
      </c>
      <c r="G84" s="4">
        <v>36</v>
      </c>
      <c r="H84" s="4">
        <v>33</v>
      </c>
      <c r="I84" s="4">
        <v>81</v>
      </c>
      <c r="J84" s="5">
        <f t="shared" si="6"/>
        <v>0.44444444444444442</v>
      </c>
      <c r="K84" s="5">
        <f t="shared" si="7"/>
        <v>0.40740740740740738</v>
      </c>
    </row>
    <row r="85" spans="1:11" x14ac:dyDescent="0.25">
      <c r="A85" s="4" t="s">
        <v>106</v>
      </c>
      <c r="B85" s="4">
        <v>69</v>
      </c>
      <c r="C85" s="4">
        <v>66</v>
      </c>
      <c r="D85" s="4">
        <v>124</v>
      </c>
      <c r="E85" s="5">
        <f t="shared" si="4"/>
        <v>0.55645161290322576</v>
      </c>
      <c r="F85" s="5">
        <f t="shared" si="5"/>
        <v>0.532258064516129</v>
      </c>
      <c r="G85" s="4">
        <v>67</v>
      </c>
      <c r="H85" s="4">
        <v>58</v>
      </c>
      <c r="I85" s="4">
        <v>133</v>
      </c>
      <c r="J85" s="5">
        <f t="shared" si="6"/>
        <v>0.50375939849624063</v>
      </c>
      <c r="K85" s="5">
        <f t="shared" si="7"/>
        <v>0.43609022556390975</v>
      </c>
    </row>
    <row r="86" spans="1:11" x14ac:dyDescent="0.25">
      <c r="A86" s="4" t="s">
        <v>107</v>
      </c>
      <c r="B86" s="4">
        <v>26</v>
      </c>
      <c r="C86" s="4">
        <v>26</v>
      </c>
      <c r="D86" s="4">
        <v>67</v>
      </c>
      <c r="E86" s="5">
        <f t="shared" si="4"/>
        <v>0.38805970149253732</v>
      </c>
      <c r="F86" s="5">
        <f t="shared" si="5"/>
        <v>0.38805970149253732</v>
      </c>
      <c r="G86" s="4">
        <v>25</v>
      </c>
      <c r="H86" s="4">
        <v>23</v>
      </c>
      <c r="I86" s="4">
        <v>77</v>
      </c>
      <c r="J86" s="5">
        <f t="shared" si="6"/>
        <v>0.32467532467532467</v>
      </c>
      <c r="K86" s="5">
        <f t="shared" si="7"/>
        <v>0.29870129870129869</v>
      </c>
    </row>
    <row r="87" spans="1:11" x14ac:dyDescent="0.25">
      <c r="A87" s="4" t="s">
        <v>119</v>
      </c>
      <c r="B87" s="4">
        <f>SUM(B2:B86)</f>
        <v>2932</v>
      </c>
      <c r="C87" s="4">
        <f>SUM(C2:C86)</f>
        <v>2556</v>
      </c>
      <c r="D87" s="4">
        <f t="shared" ref="D87:I87" si="8">SUM(D2:D86)</f>
        <v>7935</v>
      </c>
      <c r="E87" s="5">
        <f t="shared" si="4"/>
        <v>0.36950220541902962</v>
      </c>
      <c r="F87" s="5">
        <f t="shared" si="5"/>
        <v>0.32211720226843099</v>
      </c>
      <c r="G87" s="4">
        <f>SUM(G2:G86)</f>
        <v>2925</v>
      </c>
      <c r="H87" s="4">
        <f>SUM(H2:H86)</f>
        <v>2329</v>
      </c>
      <c r="I87" s="4">
        <f t="shared" si="8"/>
        <v>9284</v>
      </c>
      <c r="J87" s="5">
        <f t="shared" si="6"/>
        <v>0.31505816458423092</v>
      </c>
      <c r="K87" s="5">
        <f t="shared" si="7"/>
        <v>0.25086169754416199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I7" sqref="I7"/>
    </sheetView>
  </sheetViews>
  <sheetFormatPr baseColWidth="10" defaultRowHeight="15" x14ac:dyDescent="0.25"/>
  <cols>
    <col min="1" max="1" width="30" bestFit="1" customWidth="1"/>
    <col min="2" max="3" width="19.5703125" bestFit="1" customWidth="1"/>
    <col min="4" max="4" width="20.42578125" bestFit="1" customWidth="1"/>
    <col min="5" max="5" width="29.140625" style="1" bestFit="1" customWidth="1"/>
    <col min="6" max="6" width="28.42578125" style="1" bestFit="1" customWidth="1"/>
    <col min="7" max="7" width="19.42578125" style="6" bestFit="1" customWidth="1"/>
    <col min="8" max="8" width="19.42578125" bestFit="1" customWidth="1"/>
    <col min="9" max="9" width="20.42578125" bestFit="1" customWidth="1"/>
    <col min="10" max="10" width="29" style="1" bestFit="1" customWidth="1"/>
    <col min="11" max="11" width="29" style="1" customWidth="1"/>
    <col min="12" max="12" width="19.42578125" style="6" bestFit="1" customWidth="1"/>
    <col min="13" max="13" width="19.42578125" bestFit="1" customWidth="1"/>
    <col min="14" max="14" width="21.5703125" bestFit="1" customWidth="1"/>
    <col min="15" max="16" width="29" style="1" bestFit="1" customWidth="1"/>
  </cols>
  <sheetData>
    <row r="1" spans="1:16" x14ac:dyDescent="0.25">
      <c r="A1" t="s">
        <v>122</v>
      </c>
      <c r="B1" t="s">
        <v>128</v>
      </c>
      <c r="C1" t="s">
        <v>129</v>
      </c>
      <c r="D1" t="s">
        <v>130</v>
      </c>
      <c r="E1" t="s">
        <v>131</v>
      </c>
      <c r="F1" t="s">
        <v>132</v>
      </c>
      <c r="G1" s="6" t="s">
        <v>124</v>
      </c>
      <c r="H1" t="s">
        <v>123</v>
      </c>
      <c r="I1" t="s">
        <v>125</v>
      </c>
      <c r="J1" s="1" t="s">
        <v>127</v>
      </c>
      <c r="K1" s="1" t="s">
        <v>126</v>
      </c>
      <c r="L1" s="6" t="s">
        <v>136</v>
      </c>
      <c r="M1" t="s">
        <v>135</v>
      </c>
      <c r="N1" t="s">
        <v>137</v>
      </c>
      <c r="O1" s="1" t="s">
        <v>138</v>
      </c>
      <c r="P1" s="1" t="s">
        <v>139</v>
      </c>
    </row>
    <row r="2" spans="1:16" s="2" customFormat="1" x14ac:dyDescent="0.25">
      <c r="A2" s="2" t="s">
        <v>108</v>
      </c>
      <c r="B2" s="2">
        <v>1201</v>
      </c>
      <c r="C2" s="2">
        <v>1079</v>
      </c>
      <c r="D2" s="2">
        <f>'Coberturas ZBS 65 años'!D6+'Coberturas ZBS 65 años'!D7+'Coberturas ZBS 65 años'!D9+'Coberturas ZBS 65 años'!D49+'Coberturas ZBS 65 años'!D50+'Coberturas ZBS 65 años'!D51+'Coberturas ZBS 65 años'!D56+'Coberturas ZBS 65 años'!D58+'Coberturas ZBS 65 años'!D60+'Coberturas ZBS 65 años'!D63+'Coberturas ZBS 65 años'!D64+'Coberturas ZBS 65 años'!D67+'Coberturas ZBS 65 años'!D69+'Coberturas ZBS 65 años'!D70</f>
        <v>2929</v>
      </c>
      <c r="E2" s="3">
        <f t="shared" ref="E2:E11" si="0">B2/D2</f>
        <v>0.4100375554796859</v>
      </c>
      <c r="F2" s="3">
        <f>C2/D2</f>
        <v>0.36838511437350629</v>
      </c>
      <c r="G2" s="7">
        <v>983</v>
      </c>
      <c r="H2" s="2">
        <v>876</v>
      </c>
      <c r="I2" s="2">
        <f>'Coberturas ZBS 65 años'!I6+'Coberturas ZBS 65 años'!I7+'Coberturas ZBS 65 años'!I9+'Coberturas ZBS 65 años'!I49+'Coberturas ZBS 65 años'!I50+'Coberturas ZBS 65 años'!I51+'Coberturas ZBS 65 años'!I56+'Coberturas ZBS 65 años'!I58+'Coberturas ZBS 65 años'!I60+'Coberturas ZBS 65 años'!I63+'Coberturas ZBS 65 años'!I64+'Coberturas ZBS 65 años'!I67+'Coberturas ZBS 65 años'!I69+'Coberturas ZBS 65 años'!I70</f>
        <v>3078</v>
      </c>
      <c r="J2" s="3">
        <f>G2/I2</f>
        <v>0.31936322287199481</v>
      </c>
      <c r="K2" s="3">
        <f>H2/I2</f>
        <v>0.28460038986354774</v>
      </c>
      <c r="L2" s="7">
        <v>949</v>
      </c>
      <c r="M2" s="2">
        <v>737</v>
      </c>
      <c r="N2" s="2">
        <f>'Coberturas ZBS 65 años'!N6+'Coberturas ZBS 65 años'!N7+'Coberturas ZBS 65 años'!N9+'Coberturas ZBS 65 años'!N49+'Coberturas ZBS 65 años'!N50+'Coberturas ZBS 65 años'!N51+'Coberturas ZBS 65 años'!N56+'Coberturas ZBS 65 años'!N58+'Coberturas ZBS 65 años'!N60+'Coberturas ZBS 65 años'!N63+'Coberturas ZBS 65 años'!N64+'Coberturas ZBS 65 años'!N67+'Coberturas ZBS 65 años'!N69+'Coberturas ZBS 65 años'!N70</f>
        <v>3212</v>
      </c>
      <c r="O2" s="3">
        <f>L2/N2</f>
        <v>0.29545454545454547</v>
      </c>
      <c r="P2" s="3">
        <f>M2/N2</f>
        <v>0.22945205479452055</v>
      </c>
    </row>
    <row r="3" spans="1:16" s="2" customFormat="1" x14ac:dyDescent="0.25">
      <c r="A3" s="2" t="s">
        <v>109</v>
      </c>
      <c r="B3" s="2">
        <v>1539</v>
      </c>
      <c r="C3" s="2">
        <v>1371</v>
      </c>
      <c r="D3" s="2">
        <f>'Coberturas ZBS 65 años'!D17+'Coberturas ZBS 65 años'!D18+'Coberturas ZBS 65 años'!D19+'Coberturas ZBS 65 años'!D20+'Coberturas ZBS 65 años'!D21+'Coberturas ZBS 65 años'!D22+'Coberturas ZBS 65 años'!D23+'Coberturas ZBS 65 años'!D24+'Coberturas ZBS 65 años'!D25+'Coberturas ZBS 65 años'!D26+'Coberturas ZBS 65 años'!D27+'Coberturas ZBS 65 años'!D33+'Coberturas ZBS 65 años'!D35+'Coberturas ZBS 65 años'!D36+'Coberturas ZBS 65 años'!D45+'Coberturas ZBS 65 años'!D76</f>
        <v>3347</v>
      </c>
      <c r="E3" s="3">
        <f t="shared" si="0"/>
        <v>0.45981475948610695</v>
      </c>
      <c r="F3" s="3">
        <f t="shared" ref="F3:F11" si="1">C3/D3</f>
        <v>0.40962055572154166</v>
      </c>
      <c r="G3" s="7">
        <v>1189</v>
      </c>
      <c r="H3" s="2">
        <v>1039</v>
      </c>
      <c r="I3" s="2">
        <f>'Coberturas ZBS 65 años'!I17+'Coberturas ZBS 65 años'!I18+'Coberturas ZBS 65 años'!I19+'Coberturas ZBS 65 años'!I20+'Coberturas ZBS 65 años'!I21+'Coberturas ZBS 65 años'!I22+'Coberturas ZBS 65 años'!I23+'Coberturas ZBS 65 años'!I24+'Coberturas ZBS 65 años'!I25+'Coberturas ZBS 65 años'!I26+'Coberturas ZBS 65 años'!I27+'Coberturas ZBS 65 años'!I33+'Coberturas ZBS 65 años'!I35+'Coberturas ZBS 65 años'!I36+'Coberturas ZBS 65 años'!I45+'Coberturas ZBS 65 años'!I76</f>
        <v>3360</v>
      </c>
      <c r="J3" s="3">
        <f t="shared" ref="J3:J10" si="2">G3/I3</f>
        <v>0.35386904761904764</v>
      </c>
      <c r="K3" s="3">
        <f t="shared" ref="K3:K11" si="3">H3/I3</f>
        <v>0.30922619047619049</v>
      </c>
      <c r="L3" s="7">
        <v>1127</v>
      </c>
      <c r="M3" s="2">
        <v>912</v>
      </c>
      <c r="N3" s="2">
        <f>'Coberturas ZBS 65 años'!N17+'Coberturas ZBS 65 años'!N18+'Coberturas ZBS 65 años'!N19+'Coberturas ZBS 65 años'!N20+'Coberturas ZBS 65 años'!N21+'Coberturas ZBS 65 años'!N22+'Coberturas ZBS 65 años'!N23+'Coberturas ZBS 65 años'!N24+'Coberturas ZBS 65 años'!N25+'Coberturas ZBS 65 años'!N26+'Coberturas ZBS 65 años'!N27+'Coberturas ZBS 65 años'!N33+'Coberturas ZBS 65 años'!N35+'Coberturas ZBS 65 años'!N36+'Coberturas ZBS 65 años'!N45+'Coberturas ZBS 65 años'!N76</f>
        <v>3306</v>
      </c>
      <c r="O3" s="3">
        <f t="shared" ref="O3:O11" si="4">L3/N3</f>
        <v>0.3408953418027828</v>
      </c>
      <c r="P3" s="3">
        <f t="shared" ref="P3:P11" si="5">M3/N3</f>
        <v>0.27586206896551724</v>
      </c>
    </row>
    <row r="4" spans="1:16" s="2" customFormat="1" x14ac:dyDescent="0.25">
      <c r="A4" s="2" t="s">
        <v>110</v>
      </c>
      <c r="B4" s="2">
        <v>1001</v>
      </c>
      <c r="C4" s="2">
        <v>913</v>
      </c>
      <c r="D4" s="2">
        <f>'Coberturas ZBS 65 años'!D4+'Coberturas ZBS 65 años'!D5+'Coberturas ZBS 65 años'!D38+'Coberturas ZBS 65 años'!D39+'Coberturas ZBS 65 años'!D40+'Coberturas ZBS 65 años'!D41+'Coberturas ZBS 65 años'!D42+'Coberturas ZBS 65 años'!D77+'Coberturas ZBS 65 años'!D83+'Coberturas ZBS 65 años'!D84</f>
        <v>1854</v>
      </c>
      <c r="E4" s="3">
        <f t="shared" si="0"/>
        <v>0.53991370010787487</v>
      </c>
      <c r="F4" s="3">
        <f t="shared" si="1"/>
        <v>0.4924487594390507</v>
      </c>
      <c r="G4" s="7">
        <v>893</v>
      </c>
      <c r="H4" s="2">
        <v>809</v>
      </c>
      <c r="I4" s="2">
        <f>'Coberturas ZBS 65 años'!I4+'Coberturas ZBS 65 años'!I5+'Coberturas ZBS 65 años'!I38+'Coberturas ZBS 65 años'!I39+'Coberturas ZBS 65 años'!I40+'Coberturas ZBS 65 años'!I41+'Coberturas ZBS 65 años'!I42+'Coberturas ZBS 65 años'!I77+'Coberturas ZBS 65 años'!I83+'Coberturas ZBS 65 años'!I84</f>
        <v>1940</v>
      </c>
      <c r="J4" s="3">
        <f t="shared" si="2"/>
        <v>0.46030927835051544</v>
      </c>
      <c r="K4" s="3">
        <f t="shared" si="3"/>
        <v>0.41701030927835053</v>
      </c>
      <c r="L4" s="7">
        <v>666</v>
      </c>
      <c r="M4" s="2">
        <v>542</v>
      </c>
      <c r="N4" s="2">
        <f>'Coberturas ZBS 65 años'!N4+'Coberturas ZBS 65 años'!N5+'Coberturas ZBS 65 años'!N38+'Coberturas ZBS 65 años'!N39+'Coberturas ZBS 65 años'!N40+'Coberturas ZBS 65 años'!N41+'Coberturas ZBS 65 años'!N42+'Coberturas ZBS 65 años'!N77+'Coberturas ZBS 65 años'!N83+'Coberturas ZBS 65 años'!N84</f>
        <v>1996</v>
      </c>
      <c r="O4" s="3">
        <f t="shared" si="4"/>
        <v>0.33366733466933868</v>
      </c>
      <c r="P4" s="3">
        <f t="shared" si="5"/>
        <v>0.27154308617234468</v>
      </c>
    </row>
    <row r="5" spans="1:16" s="2" customFormat="1" x14ac:dyDescent="0.25">
      <c r="A5" s="2" t="s">
        <v>111</v>
      </c>
      <c r="B5" s="2">
        <v>422</v>
      </c>
      <c r="C5" s="2">
        <v>377</v>
      </c>
      <c r="D5" s="2">
        <f>'Coberturas ZBS 65 años'!D13+'Coberturas ZBS 65 años'!D14+'Coberturas ZBS 65 años'!D15+'Coberturas ZBS 65 años'!D16+'Coberturas ZBS 65 años'!D28+'Coberturas ZBS 65 años'!D48</f>
        <v>977</v>
      </c>
      <c r="E5" s="3">
        <f t="shared" si="0"/>
        <v>0.43193449334698053</v>
      </c>
      <c r="F5" s="3">
        <f t="shared" si="1"/>
        <v>0.38587512794268169</v>
      </c>
      <c r="G5" s="7">
        <v>277</v>
      </c>
      <c r="H5" s="2">
        <v>239</v>
      </c>
      <c r="I5" s="2">
        <f>'Coberturas ZBS 65 años'!I13+'Coberturas ZBS 65 años'!I14+'Coberturas ZBS 65 años'!I15+'Coberturas ZBS 65 años'!I16+'Coberturas ZBS 65 años'!I28+'Coberturas ZBS 65 años'!I48</f>
        <v>1007</v>
      </c>
      <c r="J5" s="3">
        <f t="shared" si="2"/>
        <v>0.27507447864945384</v>
      </c>
      <c r="K5" s="3">
        <f t="shared" si="3"/>
        <v>0.23733862959285004</v>
      </c>
      <c r="L5" s="7">
        <v>265</v>
      </c>
      <c r="M5" s="2">
        <v>202</v>
      </c>
      <c r="N5" s="2">
        <f>'Coberturas ZBS 65 años'!N13+'Coberturas ZBS 65 años'!N14+'Coberturas ZBS 65 años'!N15+'Coberturas ZBS 65 años'!N16+'Coberturas ZBS 65 años'!N28+'Coberturas ZBS 65 años'!N48</f>
        <v>1017</v>
      </c>
      <c r="O5" s="3">
        <f t="shared" si="4"/>
        <v>0.2605703048180924</v>
      </c>
      <c r="P5" s="3">
        <f t="shared" si="5"/>
        <v>0.19862340216322516</v>
      </c>
    </row>
    <row r="6" spans="1:16" s="2" customFormat="1" x14ac:dyDescent="0.25">
      <c r="A6" s="2" t="s">
        <v>112</v>
      </c>
      <c r="B6" s="2">
        <v>377</v>
      </c>
      <c r="C6" s="2">
        <v>354</v>
      </c>
      <c r="D6" s="2">
        <f>'Coberturas ZBS 65 años'!D34+'Coberturas ZBS 65 años'!D85+'Coberturas ZBS 65 años'!D86</f>
        <v>754</v>
      </c>
      <c r="E6" s="3">
        <f t="shared" si="0"/>
        <v>0.5</v>
      </c>
      <c r="F6" s="3">
        <f t="shared" si="1"/>
        <v>0.46949602122015915</v>
      </c>
      <c r="G6" s="7">
        <v>302</v>
      </c>
      <c r="H6" s="2">
        <v>292</v>
      </c>
      <c r="I6" s="2">
        <f>'Coberturas ZBS 65 años'!I34+'Coberturas ZBS 65 años'!I85+'Coberturas ZBS 65 años'!I86</f>
        <v>758</v>
      </c>
      <c r="J6" s="3">
        <f t="shared" si="2"/>
        <v>0.39841688654353563</v>
      </c>
      <c r="K6" s="3">
        <f t="shared" si="3"/>
        <v>0.38522427440633245</v>
      </c>
      <c r="L6" s="7">
        <v>267</v>
      </c>
      <c r="M6" s="2">
        <v>218</v>
      </c>
      <c r="N6" s="2">
        <f>'Coberturas ZBS 65 años'!N34+'Coberturas ZBS 65 años'!N85+'Coberturas ZBS 65 años'!N86</f>
        <v>783</v>
      </c>
      <c r="O6" s="3">
        <f t="shared" si="4"/>
        <v>0.34099616858237547</v>
      </c>
      <c r="P6" s="3">
        <f t="shared" si="5"/>
        <v>0.2784163473818646</v>
      </c>
    </row>
    <row r="7" spans="1:16" s="2" customFormat="1" x14ac:dyDescent="0.25">
      <c r="A7" s="2" t="s">
        <v>113</v>
      </c>
      <c r="B7" s="2">
        <v>1441</v>
      </c>
      <c r="C7" s="2">
        <v>1295</v>
      </c>
      <c r="D7" s="2">
        <f>'Coberturas ZBS 65 años'!D2+'Coberturas ZBS 65 años'!D8+'Coberturas ZBS 65 años'!D10+'Coberturas ZBS 65 años'!D29+'Coberturas ZBS 65 años'!D32+'Coberturas ZBS 65 años'!D37+'Coberturas ZBS 65 años'!D43+'Coberturas ZBS 65 años'!D46+'Coberturas ZBS 65 años'!D47+'Coberturas ZBS 65 años'!D55+'Coberturas ZBS 65 años'!D57+'Coberturas ZBS 65 años'!D59+'Coberturas ZBS 65 años'!D71+'Coberturas ZBS 65 años'!D73+'Coberturas ZBS 65 años'!D75</f>
        <v>2856</v>
      </c>
      <c r="E7" s="3">
        <f t="shared" si="0"/>
        <v>0.5045518207282913</v>
      </c>
      <c r="F7" s="3">
        <f t="shared" si="1"/>
        <v>0.45343137254901961</v>
      </c>
      <c r="G7" s="7">
        <v>1062</v>
      </c>
      <c r="H7" s="2">
        <v>979</v>
      </c>
      <c r="I7" s="2">
        <f>'Coberturas ZBS 65 años'!I2+'Coberturas ZBS 65 años'!I8+'Coberturas ZBS 65 años'!I10+'Coberturas ZBS 65 años'!I29+'Coberturas ZBS 65 años'!I32+'Coberturas ZBS 65 años'!I37+'Coberturas ZBS 65 años'!I43+'Coberturas ZBS 65 años'!I46+'Coberturas ZBS 65 años'!I47+'Coberturas ZBS 65 años'!I55+'Coberturas ZBS 65 años'!I57+'Coberturas ZBS 65 años'!I59+'Coberturas ZBS 65 años'!I71+'Coberturas ZBS 65 años'!I73+'Coberturas ZBS 65 años'!I75</f>
        <v>3010</v>
      </c>
      <c r="J7" s="3">
        <f t="shared" si="2"/>
        <v>0.35282392026578074</v>
      </c>
      <c r="K7" s="3">
        <f t="shared" si="3"/>
        <v>0.32524916943521592</v>
      </c>
      <c r="L7" s="7">
        <v>998</v>
      </c>
      <c r="M7" s="2">
        <v>777</v>
      </c>
      <c r="N7" s="2">
        <f>'Coberturas ZBS 65 años'!N2+'Coberturas ZBS 65 años'!N8+'Coberturas ZBS 65 años'!N10+'Coberturas ZBS 65 años'!N29+'Coberturas ZBS 65 años'!N32+'Coberturas ZBS 65 años'!N37+'Coberturas ZBS 65 años'!N43+'Coberturas ZBS 65 años'!N46+'Coberturas ZBS 65 años'!N47+'Coberturas ZBS 65 años'!N55+'Coberturas ZBS 65 años'!N57+'Coberturas ZBS 65 años'!N59+'Coberturas ZBS 65 años'!N71+'Coberturas ZBS 65 años'!N73+'Coberturas ZBS 65 años'!N75</f>
        <v>3130</v>
      </c>
      <c r="O7" s="3">
        <f t="shared" si="4"/>
        <v>0.31884984025559104</v>
      </c>
      <c r="P7" s="3">
        <f t="shared" si="5"/>
        <v>0.24824281150159744</v>
      </c>
    </row>
    <row r="8" spans="1:16" s="2" customFormat="1" x14ac:dyDescent="0.25">
      <c r="A8" s="2" t="s">
        <v>114</v>
      </c>
      <c r="B8" s="2">
        <v>1069</v>
      </c>
      <c r="C8" s="2">
        <v>983</v>
      </c>
      <c r="D8" s="2">
        <f>'Coberturas ZBS 65 años'!D11+'Coberturas ZBS 65 años'!D52+'Coberturas ZBS 65 años'!D53+'Coberturas ZBS 65 años'!D54+'Coberturas ZBS 65 años'!D61+'Coberturas ZBS 65 años'!D62+'Coberturas ZBS 65 años'!D65+'Coberturas ZBS 65 años'!D66+'Coberturas ZBS 65 años'!D68+'Coberturas ZBS 65 años'!D72+'Coberturas ZBS 65 años'!D74+'Coberturas ZBS 65 años'!D80</f>
        <v>2227</v>
      </c>
      <c r="E8" s="3">
        <f t="shared" si="0"/>
        <v>0.48001796138302649</v>
      </c>
      <c r="F8" s="3">
        <f t="shared" si="1"/>
        <v>0.44140098787606646</v>
      </c>
      <c r="G8" s="7">
        <v>980</v>
      </c>
      <c r="H8" s="2">
        <v>881</v>
      </c>
      <c r="I8" s="2">
        <f>'Coberturas ZBS 65 años'!I11+'Coberturas ZBS 65 años'!I52+'Coberturas ZBS 65 años'!I53+'Coberturas ZBS 65 años'!I54+'Coberturas ZBS 65 años'!I61+'Coberturas ZBS 65 años'!I62+'Coberturas ZBS 65 años'!I65+'Coberturas ZBS 65 años'!I66+'Coberturas ZBS 65 años'!I68+'Coberturas ZBS 65 años'!I72+'Coberturas ZBS 65 años'!I74+'Coberturas ZBS 65 años'!I80</f>
        <v>2323</v>
      </c>
      <c r="J8" s="3">
        <f t="shared" si="2"/>
        <v>0.42186827378390013</v>
      </c>
      <c r="K8" s="3">
        <f t="shared" si="3"/>
        <v>0.37925096857511836</v>
      </c>
      <c r="L8" s="7">
        <v>935</v>
      </c>
      <c r="M8" s="2">
        <v>766</v>
      </c>
      <c r="N8" s="2">
        <f>'Coberturas ZBS 65 años'!N11+'Coberturas ZBS 65 años'!N52+'Coberturas ZBS 65 años'!N53+'Coberturas ZBS 65 años'!N54+'Coberturas ZBS 65 años'!N61+'Coberturas ZBS 65 años'!N62+'Coberturas ZBS 65 años'!N65+'Coberturas ZBS 65 años'!N66+'Coberturas ZBS 65 años'!N68+'Coberturas ZBS 65 años'!N72+'Coberturas ZBS 65 años'!N74+'Coberturas ZBS 65 años'!N80</f>
        <v>2411</v>
      </c>
      <c r="O8" s="3">
        <f t="shared" si="4"/>
        <v>0.38780588967233515</v>
      </c>
      <c r="P8" s="3">
        <f t="shared" si="5"/>
        <v>0.31771049357113229</v>
      </c>
    </row>
    <row r="9" spans="1:16" s="2" customFormat="1" x14ac:dyDescent="0.25">
      <c r="A9" s="2" t="s">
        <v>116</v>
      </c>
      <c r="B9" s="2">
        <v>386</v>
      </c>
      <c r="C9" s="2">
        <v>352</v>
      </c>
      <c r="D9" s="2">
        <f>'Coberturas ZBS 65 años'!D82+'Coberturas ZBS 65 años'!D81+'Coberturas ZBS 65 años'!D79+'Coberturas ZBS 65 años'!D78+'Coberturas ZBS 65 años'!D44</f>
        <v>1220</v>
      </c>
      <c r="E9" s="3">
        <f t="shared" si="0"/>
        <v>0.31639344262295083</v>
      </c>
      <c r="F9" s="3">
        <f t="shared" si="1"/>
        <v>0.28852459016393445</v>
      </c>
      <c r="G9" s="7">
        <v>215</v>
      </c>
      <c r="H9" s="2">
        <v>191</v>
      </c>
      <c r="I9" s="2">
        <f>'Coberturas ZBS 65 años'!I82+'Coberturas ZBS 65 años'!I81+'Coberturas ZBS 65 años'!I79+'Coberturas ZBS 65 años'!I78+'Coberturas ZBS 65 años'!I44</f>
        <v>1207</v>
      </c>
      <c r="J9" s="3">
        <f t="shared" si="2"/>
        <v>0.17812758906379453</v>
      </c>
      <c r="K9" s="3">
        <f t="shared" si="3"/>
        <v>0.15824357912178957</v>
      </c>
      <c r="L9" s="7">
        <v>310</v>
      </c>
      <c r="M9" s="2">
        <v>236</v>
      </c>
      <c r="N9" s="2">
        <f>'Coberturas ZBS 65 años'!N82+'Coberturas ZBS 65 años'!N81+'Coberturas ZBS 65 años'!N79+'Coberturas ZBS 65 años'!N78+'Coberturas ZBS 65 años'!N44</f>
        <v>1419</v>
      </c>
      <c r="O9" s="3">
        <f t="shared" si="4"/>
        <v>0.21846370683579985</v>
      </c>
      <c r="P9" s="3">
        <f t="shared" si="5"/>
        <v>0.16631430584918958</v>
      </c>
    </row>
    <row r="10" spans="1:16" s="2" customFormat="1" x14ac:dyDescent="0.25">
      <c r="A10" s="2" t="s">
        <v>115</v>
      </c>
      <c r="B10" s="2">
        <v>335</v>
      </c>
      <c r="C10" s="2">
        <v>299</v>
      </c>
      <c r="D10" s="2">
        <f>'Coberturas ZBS 65 años'!D3+'Coberturas ZBS 65 años'!D12+'Coberturas ZBS 65 años'!D30+'Coberturas ZBS 65 años'!D31</f>
        <v>594</v>
      </c>
      <c r="E10" s="3">
        <f t="shared" si="0"/>
        <v>0.56397306397306401</v>
      </c>
      <c r="F10" s="3">
        <f t="shared" si="1"/>
        <v>0.50336700336700335</v>
      </c>
      <c r="G10" s="7">
        <v>294</v>
      </c>
      <c r="H10" s="2">
        <v>264</v>
      </c>
      <c r="I10" s="2">
        <f>'Coberturas ZBS 65 años'!I3+'Coberturas ZBS 65 años'!I12+'Coberturas ZBS 65 años'!I30+'Coberturas ZBS 65 años'!I31</f>
        <v>669</v>
      </c>
      <c r="J10" s="3">
        <f t="shared" si="2"/>
        <v>0.43946188340807174</v>
      </c>
      <c r="K10" s="3">
        <f t="shared" si="3"/>
        <v>0.39461883408071746</v>
      </c>
      <c r="L10" s="7">
        <v>241</v>
      </c>
      <c r="M10" s="2">
        <v>188</v>
      </c>
      <c r="N10" s="2">
        <f>'Coberturas ZBS 65 años'!N3+'Coberturas ZBS 65 años'!N12+'Coberturas ZBS 65 años'!N30+'Coberturas ZBS 65 años'!N31</f>
        <v>651</v>
      </c>
      <c r="O10" s="3">
        <f t="shared" si="4"/>
        <v>0.37019969278033793</v>
      </c>
      <c r="P10" s="3">
        <f t="shared" si="5"/>
        <v>0.28878648233486942</v>
      </c>
    </row>
    <row r="11" spans="1:16" s="2" customFormat="1" x14ac:dyDescent="0.25">
      <c r="A11" s="2" t="s">
        <v>119</v>
      </c>
      <c r="B11" s="2">
        <f>SUM(B10+B9+B8+B7+B6+B5+B4+B3+B2)</f>
        <v>7771</v>
      </c>
      <c r="C11" s="2">
        <f>SUM(C10+C9+C8+C7+C6+C5+C4+C3+C2)</f>
        <v>7023</v>
      </c>
      <c r="D11" s="2">
        <f>SUM(D10+D9+D8+D7+D6+D5+D4+D3+D2)</f>
        <v>16758</v>
      </c>
      <c r="E11" s="3">
        <f t="shared" si="0"/>
        <v>0.46371882086167798</v>
      </c>
      <c r="F11" s="3">
        <f t="shared" si="1"/>
        <v>0.41908342284282135</v>
      </c>
      <c r="G11" s="7">
        <f>SUM(G2:G10)</f>
        <v>6195</v>
      </c>
      <c r="H11" s="2">
        <f>SUM(H10+H9+H8+H7+H6+H5+H4+H3+H2)</f>
        <v>5570</v>
      </c>
      <c r="I11" s="2">
        <f>SUM(I10+I9+I8+I7+I6+I5+I4+I3+I2)</f>
        <v>17352</v>
      </c>
      <c r="J11" s="3">
        <f>G11/I11</f>
        <v>0.35701936376210236</v>
      </c>
      <c r="K11" s="3">
        <f t="shared" si="3"/>
        <v>0.32100046104195484</v>
      </c>
      <c r="L11" s="2">
        <f>SUM(L10+L9+L8+L7+L6+L5+L4+L3+L2)</f>
        <v>5758</v>
      </c>
      <c r="M11" s="2">
        <f>SUM(M10+M9+M8+M7+M6+M5+M4+M3+M2)</f>
        <v>4578</v>
      </c>
      <c r="N11" s="2">
        <f>SUM(N10+N9+N8+N7+N6+N5+N4+N3+N2)</f>
        <v>17925</v>
      </c>
      <c r="O11" s="3">
        <f t="shared" si="4"/>
        <v>0.32122733612273363</v>
      </c>
      <c r="P11" s="3">
        <f t="shared" si="5"/>
        <v>0.25539748953974895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G11" sqref="G11"/>
    </sheetView>
  </sheetViews>
  <sheetFormatPr baseColWidth="10" defaultRowHeight="15" x14ac:dyDescent="0.25"/>
  <cols>
    <col min="1" max="1" width="30" bestFit="1" customWidth="1"/>
    <col min="2" max="3" width="19.5703125" bestFit="1" customWidth="1"/>
    <col min="4" max="4" width="20.42578125" bestFit="1" customWidth="1"/>
    <col min="5" max="5" width="29.140625" style="1" bestFit="1" customWidth="1"/>
    <col min="6" max="6" width="28.42578125" style="1" bestFit="1" customWidth="1"/>
    <col min="7" max="7" width="19.42578125" style="6" bestFit="1" customWidth="1"/>
    <col min="8" max="8" width="19.42578125" bestFit="1" customWidth="1"/>
    <col min="9" max="9" width="20.42578125" bestFit="1" customWidth="1"/>
    <col min="10" max="10" width="29" style="1" bestFit="1" customWidth="1"/>
    <col min="11" max="11" width="29" style="1" customWidth="1"/>
  </cols>
  <sheetData>
    <row r="1" spans="1:11" x14ac:dyDescent="0.25">
      <c r="A1" t="s">
        <v>122</v>
      </c>
      <c r="B1" t="s">
        <v>140</v>
      </c>
      <c r="C1" t="s">
        <v>141</v>
      </c>
      <c r="D1" t="s">
        <v>142</v>
      </c>
      <c r="E1" t="s">
        <v>143</v>
      </c>
      <c r="F1" t="s">
        <v>144</v>
      </c>
      <c r="G1" s="6" t="s">
        <v>145</v>
      </c>
      <c r="H1" t="s">
        <v>146</v>
      </c>
      <c r="I1" t="s">
        <v>147</v>
      </c>
      <c r="J1" s="1" t="s">
        <v>148</v>
      </c>
      <c r="K1" s="1" t="s">
        <v>149</v>
      </c>
    </row>
    <row r="2" spans="1:11" s="2" customFormat="1" x14ac:dyDescent="0.25">
      <c r="A2" s="2" t="s">
        <v>108</v>
      </c>
      <c r="B2" s="2">
        <v>433</v>
      </c>
      <c r="C2" s="2">
        <v>365</v>
      </c>
      <c r="D2" s="2">
        <f>'Coberturas ZBS 80 años'!D6+'Coberturas ZBS 80 años'!D7+'Coberturas ZBS 80 años'!D9+'Coberturas ZBS 80 años'!D49+'Coberturas ZBS 80 años'!D50+'Coberturas ZBS 80 años'!D51+'Coberturas ZBS 80 años'!D56+'Coberturas ZBS 80 años'!D58+'Coberturas ZBS 80 años'!D60+'Coberturas ZBS 80 años'!D63+'Coberturas ZBS 80 años'!D64+'Coberturas ZBS 80 años'!D67+'Coberturas ZBS 80 años'!D69+'Coberturas ZBS 80 años'!D70</f>
        <v>1378</v>
      </c>
      <c r="E2" s="3">
        <f t="shared" ref="E2:E11" si="0">B2/D2</f>
        <v>0.31422351233671986</v>
      </c>
      <c r="F2" s="3">
        <f>C2/D2</f>
        <v>0.26487663280116108</v>
      </c>
      <c r="G2" s="7">
        <v>367</v>
      </c>
      <c r="H2" s="2">
        <v>292</v>
      </c>
      <c r="I2" s="2">
        <f>'Coberturas ZBS 80 años'!I6+'Coberturas ZBS 80 años'!I7+'Coberturas ZBS 80 años'!I9+'Coberturas ZBS 80 años'!I49+'Coberturas ZBS 80 años'!I50+'Coberturas ZBS 80 años'!I51+'Coberturas ZBS 80 años'!I56+'Coberturas ZBS 80 años'!I58+'Coberturas ZBS 80 años'!I60+'Coberturas ZBS 80 años'!I63+'Coberturas ZBS 80 años'!I64+'Coberturas ZBS 80 años'!I67+'Coberturas ZBS 80 años'!I69+'Coberturas ZBS 80 años'!I70</f>
        <v>1608</v>
      </c>
      <c r="J2" s="3">
        <f>G2/I2</f>
        <v>0.22823383084577115</v>
      </c>
      <c r="K2" s="3">
        <f>H2/I2</f>
        <v>0.18159203980099503</v>
      </c>
    </row>
    <row r="3" spans="1:11" s="2" customFormat="1" x14ac:dyDescent="0.25">
      <c r="A3" s="2" t="s">
        <v>109</v>
      </c>
      <c r="B3" s="2">
        <v>675</v>
      </c>
      <c r="C3" s="2">
        <v>586</v>
      </c>
      <c r="D3" s="2">
        <f>'Coberturas ZBS 80 años'!D17+'Coberturas ZBS 80 años'!D18+'Coberturas ZBS 80 años'!D19+'Coberturas ZBS 80 años'!D20+'Coberturas ZBS 80 años'!D21+'Coberturas ZBS 80 años'!D22+'Coberturas ZBS 80 años'!D23+'Coberturas ZBS 80 años'!D24+'Coberturas ZBS 80 años'!D25+'Coberturas ZBS 80 años'!D26+'Coberturas ZBS 80 años'!D27+'Coberturas ZBS 80 años'!D33+'Coberturas ZBS 80 años'!D35+'Coberturas ZBS 80 años'!D36+'Coberturas ZBS 80 años'!D45+'Coberturas ZBS 80 años'!D76</f>
        <v>1639</v>
      </c>
      <c r="E3" s="3">
        <f t="shared" si="0"/>
        <v>0.41183648566198899</v>
      </c>
      <c r="F3" s="3">
        <f t="shared" ref="F3:F11" si="1">C3/D3</f>
        <v>0.35753508236729714</v>
      </c>
      <c r="G3" s="7">
        <v>722</v>
      </c>
      <c r="H3" s="2">
        <v>580</v>
      </c>
      <c r="I3" s="2">
        <f>'Coberturas ZBS 80 años'!I17+'Coberturas ZBS 80 años'!I18+'Coberturas ZBS 80 años'!I19+'Coberturas ZBS 80 años'!I20+'Coberturas ZBS 80 años'!I21+'Coberturas ZBS 80 años'!I22+'Coberturas ZBS 80 años'!I23+'Coberturas ZBS 80 años'!I24+'Coberturas ZBS 80 años'!I25+'Coberturas ZBS 80 años'!I26+'Coberturas ZBS 80 años'!I27+'Coberturas ZBS 80 años'!I33+'Coberturas ZBS 80 años'!I35+'Coberturas ZBS 80 años'!I36+'Coberturas ZBS 80 años'!I45+'Coberturas ZBS 80 años'!I76</f>
        <v>1962</v>
      </c>
      <c r="J3" s="3">
        <f t="shared" ref="J3:J10" si="2">G3/I3</f>
        <v>0.36799184505606525</v>
      </c>
      <c r="K3" s="3">
        <f t="shared" ref="K3:K11" si="3">H3/I3</f>
        <v>0.29561671763506625</v>
      </c>
    </row>
    <row r="4" spans="1:11" s="2" customFormat="1" x14ac:dyDescent="0.25">
      <c r="A4" s="2" t="s">
        <v>110</v>
      </c>
      <c r="B4" s="2">
        <v>396</v>
      </c>
      <c r="C4" s="2">
        <v>358</v>
      </c>
      <c r="D4" s="2">
        <f>'Coberturas ZBS 80 años'!D4+'Coberturas ZBS 80 años'!D5+'Coberturas ZBS 80 años'!D38+'Coberturas ZBS 80 años'!D39+'Coberturas ZBS 80 años'!D40+'Coberturas ZBS 80 años'!D41+'Coberturas ZBS 80 años'!D42+'Coberturas ZBS 80 años'!D77+'Coberturas ZBS 80 años'!D83+'Coberturas ZBS 80 años'!D84</f>
        <v>905</v>
      </c>
      <c r="E4" s="3">
        <f t="shared" si="0"/>
        <v>0.43756906077348068</v>
      </c>
      <c r="F4" s="3">
        <f t="shared" si="1"/>
        <v>0.39558011049723757</v>
      </c>
      <c r="G4" s="7">
        <v>404</v>
      </c>
      <c r="H4" s="2">
        <v>343</v>
      </c>
      <c r="I4" s="2">
        <f>'Coberturas ZBS 80 años'!I4+'Coberturas ZBS 80 años'!I5+'Coberturas ZBS 80 años'!I38+'Coberturas ZBS 80 años'!I39+'Coberturas ZBS 80 años'!I40+'Coberturas ZBS 80 años'!I41+'Coberturas ZBS 80 años'!I42+'Coberturas ZBS 80 años'!I77+'Coberturas ZBS 80 años'!I83+'Coberturas ZBS 80 años'!I84</f>
        <v>1108</v>
      </c>
      <c r="J4" s="3">
        <f t="shared" si="2"/>
        <v>0.36462093862815886</v>
      </c>
      <c r="K4" s="3">
        <f t="shared" si="3"/>
        <v>0.30956678700361012</v>
      </c>
    </row>
    <row r="5" spans="1:11" s="2" customFormat="1" x14ac:dyDescent="0.25">
      <c r="A5" s="2" t="s">
        <v>111</v>
      </c>
      <c r="B5" s="2">
        <v>133</v>
      </c>
      <c r="C5" s="2">
        <v>107</v>
      </c>
      <c r="D5" s="2">
        <f>'Coberturas ZBS 80 años'!D13+'Coberturas ZBS 80 años'!D14+'Coberturas ZBS 80 años'!D15+'Coberturas ZBS 80 años'!D16+'Coberturas ZBS 80 años'!D28+'Coberturas ZBS 80 años'!D48</f>
        <v>442</v>
      </c>
      <c r="E5" s="3">
        <f t="shared" si="0"/>
        <v>0.3009049773755656</v>
      </c>
      <c r="F5" s="3">
        <f t="shared" si="1"/>
        <v>0.24208144796380091</v>
      </c>
      <c r="G5" s="7">
        <v>130</v>
      </c>
      <c r="H5" s="2">
        <v>94</v>
      </c>
      <c r="I5" s="2">
        <f>'Coberturas ZBS 80 años'!I13+'Coberturas ZBS 80 años'!I14+'Coberturas ZBS 80 años'!I15+'Coberturas ZBS 80 años'!I16+'Coberturas ZBS 80 años'!I28+'Coberturas ZBS 80 años'!I48</f>
        <v>578</v>
      </c>
      <c r="J5" s="3">
        <f t="shared" si="2"/>
        <v>0.22491349480968859</v>
      </c>
      <c r="K5" s="3">
        <f t="shared" si="3"/>
        <v>0.16262975778546712</v>
      </c>
    </row>
    <row r="6" spans="1:11" s="2" customFormat="1" x14ac:dyDescent="0.25">
      <c r="A6" s="2" t="s">
        <v>112</v>
      </c>
      <c r="B6" s="2">
        <v>133</v>
      </c>
      <c r="C6" s="2">
        <v>126</v>
      </c>
      <c r="D6" s="2">
        <f>'Coberturas ZBS 80 años'!D34+'Coberturas ZBS 80 años'!D85+'Coberturas ZBS 80 años'!D86</f>
        <v>311</v>
      </c>
      <c r="E6" s="3">
        <f t="shared" si="0"/>
        <v>0.42765273311897106</v>
      </c>
      <c r="F6" s="3">
        <f t="shared" si="1"/>
        <v>0.40514469453376206</v>
      </c>
      <c r="G6" s="7">
        <v>121</v>
      </c>
      <c r="H6" s="2">
        <v>103</v>
      </c>
      <c r="I6" s="2">
        <f>'Coberturas ZBS 80 años'!I34+'Coberturas ZBS 80 años'!I85+'Coberturas ZBS 80 años'!I86</f>
        <v>327</v>
      </c>
      <c r="J6" s="3">
        <f t="shared" si="2"/>
        <v>0.37003058103975534</v>
      </c>
      <c r="K6" s="3">
        <f t="shared" si="3"/>
        <v>0.3149847094801223</v>
      </c>
    </row>
    <row r="7" spans="1:11" s="2" customFormat="1" x14ac:dyDescent="0.25">
      <c r="A7" s="2" t="s">
        <v>113</v>
      </c>
      <c r="B7" s="2">
        <v>494</v>
      </c>
      <c r="C7" s="2">
        <v>424</v>
      </c>
      <c r="D7" s="2">
        <f>'Coberturas ZBS 80 años'!D2+'Coberturas ZBS 80 años'!D8+'Coberturas ZBS 80 años'!D10+'Coberturas ZBS 80 años'!D29+'Coberturas ZBS 80 años'!D32+'Coberturas ZBS 80 años'!D37+'Coberturas ZBS 80 años'!D43+'Coberturas ZBS 80 años'!D46+'Coberturas ZBS 80 años'!D47+'Coberturas ZBS 80 años'!D55+'Coberturas ZBS 80 años'!D57+'Coberturas ZBS 80 años'!D59+'Coberturas ZBS 80 años'!D71+'Coberturas ZBS 80 años'!D73+'Coberturas ZBS 80 años'!D75</f>
        <v>1421</v>
      </c>
      <c r="E7" s="3">
        <f t="shared" si="0"/>
        <v>0.34764250527797325</v>
      </c>
      <c r="F7" s="3">
        <f t="shared" si="1"/>
        <v>0.29838142153413089</v>
      </c>
      <c r="G7" s="7">
        <v>454</v>
      </c>
      <c r="H7" s="2">
        <v>347</v>
      </c>
      <c r="I7" s="2">
        <f>'Coberturas ZBS 80 años'!I2+'Coberturas ZBS 80 años'!I8+'Coberturas ZBS 80 años'!I10+'Coberturas ZBS 80 años'!I29+'Coberturas ZBS 80 años'!I32+'Coberturas ZBS 80 años'!I37+'Coberturas ZBS 80 años'!I43+'Coberturas ZBS 80 años'!I46+'Coberturas ZBS 80 años'!I47+'Coberturas ZBS 80 años'!I55+'Coberturas ZBS 80 años'!I57+'Coberturas ZBS 80 años'!I59+'Coberturas ZBS 80 años'!I71+'Coberturas ZBS 80 años'!I73+'Coberturas ZBS 80 años'!I75</f>
        <v>1582</v>
      </c>
      <c r="J7" s="3">
        <f t="shared" si="2"/>
        <v>0.28697850821744625</v>
      </c>
      <c r="K7" s="3">
        <f t="shared" si="3"/>
        <v>0.2193426042983565</v>
      </c>
    </row>
    <row r="8" spans="1:11" s="2" customFormat="1" x14ac:dyDescent="0.25">
      <c r="A8" s="2" t="s">
        <v>114</v>
      </c>
      <c r="B8" s="2">
        <v>423</v>
      </c>
      <c r="C8" s="2">
        <v>369</v>
      </c>
      <c r="D8" s="2">
        <f>'Coberturas ZBS 80 años'!D11+'Coberturas ZBS 80 años'!D52+'Coberturas ZBS 80 años'!D53+'Coberturas ZBS 80 años'!D54+'Coberturas ZBS 80 años'!D61+'Coberturas ZBS 80 años'!D62+'Coberturas ZBS 80 años'!D65+'Coberturas ZBS 80 años'!D66+'Coberturas ZBS 80 años'!D68+'Coberturas ZBS 80 años'!D72+'Coberturas ZBS 80 años'!D74+'Coberturas ZBS 80 años'!D80</f>
        <v>963</v>
      </c>
      <c r="E8" s="3">
        <f t="shared" si="0"/>
        <v>0.43925233644859812</v>
      </c>
      <c r="F8" s="3">
        <f t="shared" si="1"/>
        <v>0.38317757009345793</v>
      </c>
      <c r="G8" s="7">
        <v>453</v>
      </c>
      <c r="H8" s="2">
        <v>355</v>
      </c>
      <c r="I8" s="2">
        <f>'Coberturas ZBS 80 años'!I11+'Coberturas ZBS 80 años'!I52+'Coberturas ZBS 80 años'!I53+'Coberturas ZBS 80 años'!I54+'Coberturas ZBS 80 años'!I61+'Coberturas ZBS 80 años'!I62+'Coberturas ZBS 80 años'!I65+'Coberturas ZBS 80 años'!I66+'Coberturas ZBS 80 años'!I68+'Coberturas ZBS 80 años'!I72+'Coberturas ZBS 80 años'!I74+'Coberturas ZBS 80 años'!I80</f>
        <v>1155</v>
      </c>
      <c r="J8" s="3">
        <f t="shared" si="2"/>
        <v>0.39220779220779223</v>
      </c>
      <c r="K8" s="3">
        <f t="shared" si="3"/>
        <v>0.30735930735930733</v>
      </c>
    </row>
    <row r="9" spans="1:11" s="2" customFormat="1" x14ac:dyDescent="0.25">
      <c r="A9" s="2" t="s">
        <v>116</v>
      </c>
      <c r="B9" s="2">
        <v>136</v>
      </c>
      <c r="C9" s="2">
        <v>124</v>
      </c>
      <c r="D9" s="2">
        <f>'Coberturas ZBS 80 años'!D82+'Coberturas ZBS 80 años'!D81+'Coberturas ZBS 80 años'!D79+'Coberturas ZBS 80 años'!D78+'Coberturas ZBS 80 años'!D44</f>
        <v>578</v>
      </c>
      <c r="E9" s="3">
        <f t="shared" si="0"/>
        <v>0.23529411764705882</v>
      </c>
      <c r="F9" s="3">
        <f t="shared" si="1"/>
        <v>0.21453287197231835</v>
      </c>
      <c r="G9" s="7">
        <v>147</v>
      </c>
      <c r="H9" s="2">
        <v>119</v>
      </c>
      <c r="I9" s="2">
        <f>'Coberturas ZBS 80 años'!I82+'Coberturas ZBS 80 años'!I81+'Coberturas ZBS 80 años'!I79+'Coberturas ZBS 80 años'!I78+'Coberturas ZBS 80 años'!I44</f>
        <v>612</v>
      </c>
      <c r="J9" s="3">
        <f t="shared" si="2"/>
        <v>0.24019607843137256</v>
      </c>
      <c r="K9" s="3">
        <f t="shared" si="3"/>
        <v>0.19444444444444445</v>
      </c>
    </row>
    <row r="10" spans="1:11" s="2" customFormat="1" x14ac:dyDescent="0.25">
      <c r="A10" s="2" t="s">
        <v>115</v>
      </c>
      <c r="B10" s="2">
        <v>109</v>
      </c>
      <c r="C10" s="2">
        <v>97</v>
      </c>
      <c r="D10" s="2">
        <f>'Coberturas ZBS 80 años'!D3+'Coberturas ZBS 80 años'!D12+'Coberturas ZBS 80 años'!D30+'Coberturas ZBS 80 años'!D31</f>
        <v>298</v>
      </c>
      <c r="E10" s="3">
        <f t="shared" si="0"/>
        <v>0.36577181208053694</v>
      </c>
      <c r="F10" s="3">
        <f t="shared" si="1"/>
        <v>0.32550335570469796</v>
      </c>
      <c r="G10" s="7">
        <v>127</v>
      </c>
      <c r="H10" s="2">
        <v>96</v>
      </c>
      <c r="I10" s="2">
        <f>'Coberturas ZBS 80 años'!I3+'Coberturas ZBS 80 años'!I12+'Coberturas ZBS 80 años'!I30+'Coberturas ZBS 80 años'!I31</f>
        <v>352</v>
      </c>
      <c r="J10" s="3">
        <f t="shared" si="2"/>
        <v>0.36079545454545453</v>
      </c>
      <c r="K10" s="3">
        <f t="shared" si="3"/>
        <v>0.27272727272727271</v>
      </c>
    </row>
    <row r="11" spans="1:11" s="2" customFormat="1" x14ac:dyDescent="0.25">
      <c r="A11" s="2" t="s">
        <v>119</v>
      </c>
      <c r="B11" s="2">
        <f>SUM(B10+B9+B8+B7+B6+B5+B4+B3+B2)</f>
        <v>2932</v>
      </c>
      <c r="C11" s="2">
        <f>SUM(C10+C9+C8+C7+C6+C5+C4+C3+C2)</f>
        <v>2556</v>
      </c>
      <c r="D11" s="2">
        <f>SUM(D10+D9+D8+D7+D6+D5+D4+D3+D2)</f>
        <v>7935</v>
      </c>
      <c r="E11" s="3">
        <f t="shared" si="0"/>
        <v>0.36950220541902962</v>
      </c>
      <c r="F11" s="3">
        <f t="shared" si="1"/>
        <v>0.32211720226843099</v>
      </c>
      <c r="G11" s="7">
        <f>SUM(G2:G10)</f>
        <v>2925</v>
      </c>
      <c r="H11" s="2">
        <f>SUM(H10+H9+H8+H7+H6+H5+H4+H3+H2)</f>
        <v>2329</v>
      </c>
      <c r="I11" s="2">
        <f>SUM(I10+I9+I8+I7+I6+I5+I4+I3+I2)</f>
        <v>9284</v>
      </c>
      <c r="J11" s="3">
        <f>G11/I11</f>
        <v>0.31505816458423092</v>
      </c>
      <c r="K11" s="3">
        <f t="shared" si="3"/>
        <v>0.25086169754416199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Coberturas municipios 65 años</vt:lpstr>
      <vt:lpstr>Coberturas municipios 80 años</vt:lpstr>
      <vt:lpstr>Coberturas ZBS 65 años</vt:lpstr>
      <vt:lpstr>Coberturas ZBS 80 años</vt:lpstr>
      <vt:lpstr>Coberturas área 65 años</vt:lpstr>
      <vt:lpstr>Coberturas área 80 años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ZORNOZA MORENO, MATILDE</dc:creator>
  <cp:lastModifiedBy>ZORNOZA MORENO, MATILDE</cp:lastModifiedBy>
  <dcterms:created xsi:type="dcterms:W3CDTF">2025-12-05T12:23:59Z</dcterms:created>
  <dcterms:modified xsi:type="dcterms:W3CDTF">2026-01-26T09:16:45Z</dcterms:modified>
</cp:coreProperties>
</file>