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COBERTURAS\Coberturas ADULTOS-ZOSTER Y NEUMOCOCO Y VPH\ZOSTER\Coberturas zóster\160420206\"/>
    </mc:Choice>
  </mc:AlternateContent>
  <bookViews>
    <workbookView xWindow="0" yWindow="0" windowWidth="28800" windowHeight="12135" firstSheet="1" activeTab="4"/>
  </bookViews>
  <sheets>
    <sheet name="Coberturas municipios 65 años" sheetId="1" r:id="rId1"/>
    <sheet name="Coberturas municipios 80 años" sheetId="4" r:id="rId2"/>
    <sheet name="Coberturas ZBS 65 años" sheetId="2" r:id="rId3"/>
    <sheet name="Coberturas ZBS 80 años" sheetId="5" r:id="rId4"/>
    <sheet name="Coberturas área 65 años" sheetId="3" r:id="rId5"/>
    <sheet name="Coberturas área 80 años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" i="5" l="1"/>
  <c r="P46" i="5"/>
  <c r="J46" i="5"/>
  <c r="K46" i="5"/>
  <c r="B88" i="5"/>
  <c r="C88" i="5"/>
  <c r="E46" i="5"/>
  <c r="F46" i="5"/>
  <c r="T46" i="2"/>
  <c r="U46" i="2"/>
  <c r="T47" i="2"/>
  <c r="U47" i="2"/>
  <c r="O46" i="2"/>
  <c r="P46" i="2"/>
  <c r="J46" i="2"/>
  <c r="K46" i="2"/>
  <c r="E46" i="2"/>
  <c r="F46" i="2"/>
  <c r="E47" i="2"/>
  <c r="F47" i="2"/>
  <c r="L2" i="6"/>
  <c r="M2" i="6"/>
  <c r="L3" i="6"/>
  <c r="O3" i="6" s="1"/>
  <c r="M3" i="6"/>
  <c r="L4" i="6"/>
  <c r="M4" i="6"/>
  <c r="P4" i="6" s="1"/>
  <c r="L5" i="6"/>
  <c r="M5" i="6"/>
  <c r="L6" i="6"/>
  <c r="M6" i="6"/>
  <c r="L7" i="6"/>
  <c r="O7" i="6" s="1"/>
  <c r="M7" i="6"/>
  <c r="L8" i="6"/>
  <c r="M8" i="6"/>
  <c r="P8" i="6" s="1"/>
  <c r="L9" i="6"/>
  <c r="O9" i="6" s="1"/>
  <c r="M9" i="6"/>
  <c r="L10" i="6"/>
  <c r="M10" i="6"/>
  <c r="G2" i="6"/>
  <c r="H2" i="6"/>
  <c r="G3" i="6"/>
  <c r="H3" i="6"/>
  <c r="G4" i="6"/>
  <c r="H4" i="6"/>
  <c r="G5" i="6"/>
  <c r="H5" i="6"/>
  <c r="G6" i="6"/>
  <c r="H6" i="6"/>
  <c r="G7" i="6"/>
  <c r="H7" i="6"/>
  <c r="G8" i="6"/>
  <c r="H8" i="6"/>
  <c r="G9" i="6"/>
  <c r="H9" i="6"/>
  <c r="G10" i="6"/>
  <c r="H10" i="6"/>
  <c r="B2" i="6"/>
  <c r="C2" i="6"/>
  <c r="B3" i="6"/>
  <c r="C3" i="6"/>
  <c r="B4" i="6"/>
  <c r="C4" i="6"/>
  <c r="B5" i="6"/>
  <c r="C5" i="6"/>
  <c r="B6" i="6"/>
  <c r="C6" i="6"/>
  <c r="B7" i="6"/>
  <c r="C7" i="6"/>
  <c r="B8" i="6"/>
  <c r="C8" i="6"/>
  <c r="B9" i="6"/>
  <c r="C9" i="6"/>
  <c r="B10" i="6"/>
  <c r="C10" i="6"/>
  <c r="N10" i="6"/>
  <c r="N11" i="6" s="1"/>
  <c r="N9" i="6"/>
  <c r="N8" i="6"/>
  <c r="N7" i="6"/>
  <c r="N6" i="6"/>
  <c r="N5" i="6"/>
  <c r="N4" i="6"/>
  <c r="N3" i="6"/>
  <c r="N2" i="6"/>
  <c r="S10" i="3"/>
  <c r="S11" i="3" s="1"/>
  <c r="R10" i="3"/>
  <c r="Q10" i="3"/>
  <c r="U9" i="3"/>
  <c r="T9" i="3"/>
  <c r="S9" i="3"/>
  <c r="R9" i="3"/>
  <c r="Q9" i="3"/>
  <c r="S8" i="3"/>
  <c r="R8" i="3"/>
  <c r="U8" i="3" s="1"/>
  <c r="Q8" i="3"/>
  <c r="T8" i="3" s="1"/>
  <c r="S7" i="3"/>
  <c r="R7" i="3"/>
  <c r="U7" i="3" s="1"/>
  <c r="Q7" i="3"/>
  <c r="T7" i="3" s="1"/>
  <c r="S6" i="3"/>
  <c r="R6" i="3"/>
  <c r="Q6" i="3"/>
  <c r="S5" i="3"/>
  <c r="R5" i="3"/>
  <c r="U5" i="3" s="1"/>
  <c r="Q5" i="3"/>
  <c r="T5" i="3" s="1"/>
  <c r="S4" i="3"/>
  <c r="R4" i="3"/>
  <c r="U4" i="3" s="1"/>
  <c r="Q4" i="3"/>
  <c r="T4" i="3" s="1"/>
  <c r="S3" i="3"/>
  <c r="R3" i="3"/>
  <c r="U3" i="3" s="1"/>
  <c r="Q3" i="3"/>
  <c r="T3" i="3" s="1"/>
  <c r="S2" i="3"/>
  <c r="R2" i="3"/>
  <c r="Q2" i="3"/>
  <c r="L2" i="3"/>
  <c r="M2" i="3"/>
  <c r="L3" i="3"/>
  <c r="M3" i="3"/>
  <c r="L4" i="3"/>
  <c r="M4" i="3"/>
  <c r="L5" i="3"/>
  <c r="M5" i="3"/>
  <c r="L6" i="3"/>
  <c r="M6" i="3"/>
  <c r="L7" i="3"/>
  <c r="M7" i="3"/>
  <c r="L8" i="3"/>
  <c r="M8" i="3"/>
  <c r="L9" i="3"/>
  <c r="M9" i="3"/>
  <c r="L10" i="3"/>
  <c r="M10" i="3"/>
  <c r="G2" i="3"/>
  <c r="H2" i="3"/>
  <c r="G3" i="3"/>
  <c r="H3" i="3"/>
  <c r="G4" i="3"/>
  <c r="H4" i="3"/>
  <c r="G5" i="3"/>
  <c r="H5" i="3"/>
  <c r="G6" i="3"/>
  <c r="H6" i="3"/>
  <c r="G7" i="3"/>
  <c r="H7" i="3"/>
  <c r="G8" i="3"/>
  <c r="H8" i="3"/>
  <c r="G9" i="3"/>
  <c r="H9" i="3"/>
  <c r="G10" i="3"/>
  <c r="H10" i="3"/>
  <c r="B2" i="3"/>
  <c r="C2" i="3"/>
  <c r="B3" i="3"/>
  <c r="C3" i="3"/>
  <c r="B4" i="3"/>
  <c r="C4" i="3"/>
  <c r="B5" i="3"/>
  <c r="C5" i="3"/>
  <c r="B6" i="3"/>
  <c r="C6" i="3"/>
  <c r="B7" i="3"/>
  <c r="C7" i="3"/>
  <c r="B8" i="3"/>
  <c r="C8" i="3"/>
  <c r="B9" i="3"/>
  <c r="C9" i="3"/>
  <c r="B10" i="3"/>
  <c r="C10" i="3"/>
  <c r="I7" i="6"/>
  <c r="D7" i="6"/>
  <c r="N88" i="5"/>
  <c r="M88" i="5"/>
  <c r="L88" i="5"/>
  <c r="P87" i="5"/>
  <c r="O87" i="5"/>
  <c r="P86" i="5"/>
  <c r="O86" i="5"/>
  <c r="P85" i="5"/>
  <c r="O85" i="5"/>
  <c r="P84" i="5"/>
  <c r="O84" i="5"/>
  <c r="P83" i="5"/>
  <c r="O83" i="5"/>
  <c r="P82" i="5"/>
  <c r="O82" i="5"/>
  <c r="P81" i="5"/>
  <c r="O81" i="5"/>
  <c r="P80" i="5"/>
  <c r="O80" i="5"/>
  <c r="P79" i="5"/>
  <c r="O79" i="5"/>
  <c r="P78" i="5"/>
  <c r="O78" i="5"/>
  <c r="P77" i="5"/>
  <c r="O77" i="5"/>
  <c r="P76" i="5"/>
  <c r="O76" i="5"/>
  <c r="P75" i="5"/>
  <c r="O75" i="5"/>
  <c r="P74" i="5"/>
  <c r="O74" i="5"/>
  <c r="P73" i="5"/>
  <c r="O73" i="5"/>
  <c r="P72" i="5"/>
  <c r="O72" i="5"/>
  <c r="P71" i="5"/>
  <c r="O71" i="5"/>
  <c r="P70" i="5"/>
  <c r="O70" i="5"/>
  <c r="P69" i="5"/>
  <c r="O69" i="5"/>
  <c r="P68" i="5"/>
  <c r="O68" i="5"/>
  <c r="P67" i="5"/>
  <c r="O67" i="5"/>
  <c r="P66" i="5"/>
  <c r="O66" i="5"/>
  <c r="P65" i="5"/>
  <c r="O65" i="5"/>
  <c r="P64" i="5"/>
  <c r="O64" i="5"/>
  <c r="P63" i="5"/>
  <c r="O63" i="5"/>
  <c r="P62" i="5"/>
  <c r="O62" i="5"/>
  <c r="P61" i="5"/>
  <c r="O61" i="5"/>
  <c r="P60" i="5"/>
  <c r="O60" i="5"/>
  <c r="P59" i="5"/>
  <c r="O59" i="5"/>
  <c r="P58" i="5"/>
  <c r="O58" i="5"/>
  <c r="P57" i="5"/>
  <c r="O57" i="5"/>
  <c r="P56" i="5"/>
  <c r="O56" i="5"/>
  <c r="P55" i="5"/>
  <c r="O55" i="5"/>
  <c r="P54" i="5"/>
  <c r="O54" i="5"/>
  <c r="P53" i="5"/>
  <c r="O53" i="5"/>
  <c r="P52" i="5"/>
  <c r="O52" i="5"/>
  <c r="P51" i="5"/>
  <c r="O51" i="5"/>
  <c r="P50" i="5"/>
  <c r="O50" i="5"/>
  <c r="P49" i="5"/>
  <c r="O49" i="5"/>
  <c r="P48" i="5"/>
  <c r="O48" i="5"/>
  <c r="P47" i="5"/>
  <c r="O47" i="5"/>
  <c r="P45" i="5"/>
  <c r="O45" i="5"/>
  <c r="P44" i="5"/>
  <c r="O44" i="5"/>
  <c r="P43" i="5"/>
  <c r="O43" i="5"/>
  <c r="P42" i="5"/>
  <c r="O42" i="5"/>
  <c r="P41" i="5"/>
  <c r="O41" i="5"/>
  <c r="P40" i="5"/>
  <c r="O40" i="5"/>
  <c r="P39" i="5"/>
  <c r="O39" i="5"/>
  <c r="P38" i="5"/>
  <c r="O38" i="5"/>
  <c r="P37" i="5"/>
  <c r="O37" i="5"/>
  <c r="P36" i="5"/>
  <c r="O36" i="5"/>
  <c r="P35" i="5"/>
  <c r="O35" i="5"/>
  <c r="P34" i="5"/>
  <c r="O34" i="5"/>
  <c r="P33" i="5"/>
  <c r="O33" i="5"/>
  <c r="P32" i="5"/>
  <c r="O32" i="5"/>
  <c r="P31" i="5"/>
  <c r="O31" i="5"/>
  <c r="P30" i="5"/>
  <c r="O30" i="5"/>
  <c r="P29" i="5"/>
  <c r="O29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P16" i="5"/>
  <c r="O16" i="5"/>
  <c r="P15" i="5"/>
  <c r="O15" i="5"/>
  <c r="P14" i="5"/>
  <c r="O14" i="5"/>
  <c r="P13" i="5"/>
  <c r="O13" i="5"/>
  <c r="P12" i="5"/>
  <c r="O12" i="5"/>
  <c r="P11" i="5"/>
  <c r="O11" i="5"/>
  <c r="P10" i="5"/>
  <c r="O10" i="5"/>
  <c r="P9" i="5"/>
  <c r="O9" i="5"/>
  <c r="P8" i="5"/>
  <c r="O8" i="5"/>
  <c r="P7" i="5"/>
  <c r="O7" i="5"/>
  <c r="P6" i="5"/>
  <c r="O6" i="5"/>
  <c r="P5" i="5"/>
  <c r="O5" i="5"/>
  <c r="P4" i="5"/>
  <c r="O4" i="5"/>
  <c r="P3" i="5"/>
  <c r="O3" i="5"/>
  <c r="P2" i="5"/>
  <c r="O2" i="5"/>
  <c r="S88" i="2"/>
  <c r="R88" i="2"/>
  <c r="Q88" i="2"/>
  <c r="U87" i="2"/>
  <c r="T87" i="2"/>
  <c r="U86" i="2"/>
  <c r="T86" i="2"/>
  <c r="U85" i="2"/>
  <c r="T85" i="2"/>
  <c r="U84" i="2"/>
  <c r="T84" i="2"/>
  <c r="U83" i="2"/>
  <c r="T83" i="2"/>
  <c r="U82" i="2"/>
  <c r="T82" i="2"/>
  <c r="U81" i="2"/>
  <c r="T81" i="2"/>
  <c r="U80" i="2"/>
  <c r="T80" i="2"/>
  <c r="U79" i="2"/>
  <c r="T79" i="2"/>
  <c r="U78" i="2"/>
  <c r="T78" i="2"/>
  <c r="U77" i="2"/>
  <c r="T77" i="2"/>
  <c r="U76" i="2"/>
  <c r="T76" i="2"/>
  <c r="U75" i="2"/>
  <c r="T75" i="2"/>
  <c r="U74" i="2"/>
  <c r="T74" i="2"/>
  <c r="U73" i="2"/>
  <c r="T73" i="2"/>
  <c r="U72" i="2"/>
  <c r="T72" i="2"/>
  <c r="U71" i="2"/>
  <c r="T71" i="2"/>
  <c r="U70" i="2"/>
  <c r="T70" i="2"/>
  <c r="U69" i="2"/>
  <c r="T69" i="2"/>
  <c r="U68" i="2"/>
  <c r="T68" i="2"/>
  <c r="U67" i="2"/>
  <c r="T67" i="2"/>
  <c r="U66" i="2"/>
  <c r="T66" i="2"/>
  <c r="U65" i="2"/>
  <c r="T65" i="2"/>
  <c r="U64" i="2"/>
  <c r="T64" i="2"/>
  <c r="U63" i="2"/>
  <c r="T63" i="2"/>
  <c r="U62" i="2"/>
  <c r="T62" i="2"/>
  <c r="U61" i="2"/>
  <c r="T61" i="2"/>
  <c r="U60" i="2"/>
  <c r="T60" i="2"/>
  <c r="U59" i="2"/>
  <c r="T59" i="2"/>
  <c r="U58" i="2"/>
  <c r="T58" i="2"/>
  <c r="U57" i="2"/>
  <c r="T57" i="2"/>
  <c r="U56" i="2"/>
  <c r="T56" i="2"/>
  <c r="U55" i="2"/>
  <c r="T55" i="2"/>
  <c r="U54" i="2"/>
  <c r="T54" i="2"/>
  <c r="U53" i="2"/>
  <c r="T53" i="2"/>
  <c r="U52" i="2"/>
  <c r="T52" i="2"/>
  <c r="U51" i="2"/>
  <c r="T51" i="2"/>
  <c r="U50" i="2"/>
  <c r="T50" i="2"/>
  <c r="U49" i="2"/>
  <c r="T49" i="2"/>
  <c r="U48" i="2"/>
  <c r="T48" i="2"/>
  <c r="U45" i="2"/>
  <c r="T45" i="2"/>
  <c r="U44" i="2"/>
  <c r="T44" i="2"/>
  <c r="U43" i="2"/>
  <c r="T43" i="2"/>
  <c r="U42" i="2"/>
  <c r="T42" i="2"/>
  <c r="U41" i="2"/>
  <c r="T41" i="2"/>
  <c r="U40" i="2"/>
  <c r="T40" i="2"/>
  <c r="U39" i="2"/>
  <c r="T39" i="2"/>
  <c r="U38" i="2"/>
  <c r="T38" i="2"/>
  <c r="U37" i="2"/>
  <c r="T37" i="2"/>
  <c r="U36" i="2"/>
  <c r="T36" i="2"/>
  <c r="U35" i="2"/>
  <c r="T35" i="2"/>
  <c r="U34" i="2"/>
  <c r="T34" i="2"/>
  <c r="U33" i="2"/>
  <c r="T33" i="2"/>
  <c r="U32" i="2"/>
  <c r="T32" i="2"/>
  <c r="U31" i="2"/>
  <c r="T31" i="2"/>
  <c r="U30" i="2"/>
  <c r="T30" i="2"/>
  <c r="U29" i="2"/>
  <c r="T29" i="2"/>
  <c r="U28" i="2"/>
  <c r="T28" i="2"/>
  <c r="U27" i="2"/>
  <c r="T27" i="2"/>
  <c r="U26" i="2"/>
  <c r="T26" i="2"/>
  <c r="U25" i="2"/>
  <c r="T25" i="2"/>
  <c r="U24" i="2"/>
  <c r="T24" i="2"/>
  <c r="U23" i="2"/>
  <c r="T23" i="2"/>
  <c r="U22" i="2"/>
  <c r="T22" i="2"/>
  <c r="U21" i="2"/>
  <c r="T21" i="2"/>
  <c r="U20" i="2"/>
  <c r="T20" i="2"/>
  <c r="U19" i="2"/>
  <c r="T19" i="2"/>
  <c r="U18" i="2"/>
  <c r="T18" i="2"/>
  <c r="U17" i="2"/>
  <c r="T17" i="2"/>
  <c r="U16" i="2"/>
  <c r="T16" i="2"/>
  <c r="U15" i="2"/>
  <c r="T15" i="2"/>
  <c r="U14" i="2"/>
  <c r="T14" i="2"/>
  <c r="U13" i="2"/>
  <c r="T13" i="2"/>
  <c r="U12" i="2"/>
  <c r="T12" i="2"/>
  <c r="U11" i="2"/>
  <c r="T11" i="2"/>
  <c r="U10" i="2"/>
  <c r="T10" i="2"/>
  <c r="U9" i="2"/>
  <c r="T9" i="2"/>
  <c r="U8" i="2"/>
  <c r="T8" i="2"/>
  <c r="U7" i="2"/>
  <c r="T7" i="2"/>
  <c r="U6" i="2"/>
  <c r="T6" i="2"/>
  <c r="U5" i="2"/>
  <c r="T5" i="2"/>
  <c r="U4" i="2"/>
  <c r="T4" i="2"/>
  <c r="U3" i="2"/>
  <c r="T3" i="2"/>
  <c r="U2" i="2"/>
  <c r="T2" i="2"/>
  <c r="N7" i="3"/>
  <c r="I7" i="3"/>
  <c r="D7" i="3"/>
  <c r="N47" i="4"/>
  <c r="M47" i="4"/>
  <c r="L47" i="4"/>
  <c r="P46" i="4"/>
  <c r="O46" i="4"/>
  <c r="P45" i="4"/>
  <c r="O45" i="4"/>
  <c r="P44" i="4"/>
  <c r="O44" i="4"/>
  <c r="P43" i="4"/>
  <c r="O43" i="4"/>
  <c r="P42" i="4"/>
  <c r="O42" i="4"/>
  <c r="P41" i="4"/>
  <c r="O41" i="4"/>
  <c r="P40" i="4"/>
  <c r="O40" i="4"/>
  <c r="P39" i="4"/>
  <c r="O39" i="4"/>
  <c r="P38" i="4"/>
  <c r="O38" i="4"/>
  <c r="P37" i="4"/>
  <c r="O37" i="4"/>
  <c r="P36" i="4"/>
  <c r="O36" i="4"/>
  <c r="P35" i="4"/>
  <c r="O35" i="4"/>
  <c r="P34" i="4"/>
  <c r="O34" i="4"/>
  <c r="P33" i="4"/>
  <c r="O33" i="4"/>
  <c r="P32" i="4"/>
  <c r="O32" i="4"/>
  <c r="P31" i="4"/>
  <c r="O31" i="4"/>
  <c r="P30" i="4"/>
  <c r="O30" i="4"/>
  <c r="P29" i="4"/>
  <c r="O29" i="4"/>
  <c r="P28" i="4"/>
  <c r="O28" i="4"/>
  <c r="P27" i="4"/>
  <c r="O27" i="4"/>
  <c r="P26" i="4"/>
  <c r="O26" i="4"/>
  <c r="P25" i="4"/>
  <c r="O25" i="4"/>
  <c r="P24" i="4"/>
  <c r="O24" i="4"/>
  <c r="P23" i="4"/>
  <c r="O23" i="4"/>
  <c r="P22" i="4"/>
  <c r="O22" i="4"/>
  <c r="P21" i="4"/>
  <c r="O21" i="4"/>
  <c r="P20" i="4"/>
  <c r="O20" i="4"/>
  <c r="P19" i="4"/>
  <c r="O19" i="4"/>
  <c r="P18" i="4"/>
  <c r="O18" i="4"/>
  <c r="P17" i="4"/>
  <c r="O17" i="4"/>
  <c r="P16" i="4"/>
  <c r="O16" i="4"/>
  <c r="P15" i="4"/>
  <c r="O15" i="4"/>
  <c r="P14" i="4"/>
  <c r="O14" i="4"/>
  <c r="P13" i="4"/>
  <c r="O13" i="4"/>
  <c r="P12" i="4"/>
  <c r="O12" i="4"/>
  <c r="P11" i="4"/>
  <c r="O11" i="4"/>
  <c r="P10" i="4"/>
  <c r="O10" i="4"/>
  <c r="P9" i="4"/>
  <c r="O9" i="4"/>
  <c r="P8" i="4"/>
  <c r="O8" i="4"/>
  <c r="P7" i="4"/>
  <c r="O7" i="4"/>
  <c r="P6" i="4"/>
  <c r="O6" i="4"/>
  <c r="P5" i="4"/>
  <c r="O5" i="4"/>
  <c r="P4" i="4"/>
  <c r="O4" i="4"/>
  <c r="P3" i="4"/>
  <c r="O3" i="4"/>
  <c r="P2" i="4"/>
  <c r="O2" i="4"/>
  <c r="S47" i="1"/>
  <c r="R47" i="1"/>
  <c r="U47" i="1" s="1"/>
  <c r="Q47" i="1"/>
  <c r="T47" i="1" s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U6" i="1"/>
  <c r="T6" i="1"/>
  <c r="U5" i="1"/>
  <c r="T5" i="1"/>
  <c r="U4" i="1"/>
  <c r="T4" i="1"/>
  <c r="U3" i="1"/>
  <c r="T3" i="1"/>
  <c r="U2" i="1"/>
  <c r="T2" i="1"/>
  <c r="P9" i="6" l="1"/>
  <c r="P3" i="6"/>
  <c r="O4" i="6"/>
  <c r="M11" i="6"/>
  <c r="P11" i="6" s="1"/>
  <c r="O8" i="6"/>
  <c r="L11" i="6"/>
  <c r="O11" i="6" s="1"/>
  <c r="P88" i="5"/>
  <c r="P2" i="6"/>
  <c r="U6" i="3"/>
  <c r="R11" i="3"/>
  <c r="U11" i="3" s="1"/>
  <c r="Q11" i="3"/>
  <c r="T11" i="3" s="1"/>
  <c r="U2" i="3"/>
  <c r="O5" i="6"/>
  <c r="P6" i="6"/>
  <c r="P7" i="6"/>
  <c r="P5" i="6"/>
  <c r="O6" i="6"/>
  <c r="O2" i="6"/>
  <c r="O10" i="6"/>
  <c r="P10" i="6"/>
  <c r="T2" i="3"/>
  <c r="T10" i="3"/>
  <c r="U10" i="3"/>
  <c r="T6" i="3"/>
  <c r="O88" i="5"/>
  <c r="U88" i="2"/>
  <c r="T88" i="2"/>
  <c r="O47" i="4"/>
  <c r="P47" i="4"/>
  <c r="I10" i="6"/>
  <c r="K10" i="6" s="1"/>
  <c r="I9" i="6"/>
  <c r="J9" i="6" s="1"/>
  <c r="I8" i="6"/>
  <c r="K8" i="6" s="1"/>
  <c r="I6" i="6"/>
  <c r="K6" i="6" s="1"/>
  <c r="I5" i="6"/>
  <c r="J5" i="6" s="1"/>
  <c r="I4" i="6"/>
  <c r="K4" i="6" s="1"/>
  <c r="I3" i="6"/>
  <c r="K3" i="6" s="1"/>
  <c r="I2" i="6"/>
  <c r="K2" i="6" s="1"/>
  <c r="D10" i="6"/>
  <c r="D9" i="6"/>
  <c r="D8" i="6"/>
  <c r="E8" i="6" s="1"/>
  <c r="D6" i="6"/>
  <c r="F6" i="6" s="1"/>
  <c r="D5" i="6"/>
  <c r="F5" i="6" s="1"/>
  <c r="D4" i="6"/>
  <c r="D3" i="6"/>
  <c r="F3" i="6" s="1"/>
  <c r="D2" i="6"/>
  <c r="F2" i="6" s="1"/>
  <c r="H11" i="6"/>
  <c r="G11" i="6"/>
  <c r="C11" i="6"/>
  <c r="B11" i="6"/>
  <c r="F9" i="6"/>
  <c r="K7" i="6"/>
  <c r="F7" i="6"/>
  <c r="F4" i="6"/>
  <c r="I88" i="5"/>
  <c r="H88" i="5"/>
  <c r="G88" i="5"/>
  <c r="D88" i="5"/>
  <c r="K87" i="5"/>
  <c r="J87" i="5"/>
  <c r="F87" i="5"/>
  <c r="E87" i="5"/>
  <c r="K86" i="5"/>
  <c r="J86" i="5"/>
  <c r="F86" i="5"/>
  <c r="E86" i="5"/>
  <c r="K85" i="5"/>
  <c r="J85" i="5"/>
  <c r="F85" i="5"/>
  <c r="E85" i="5"/>
  <c r="K84" i="5"/>
  <c r="J84" i="5"/>
  <c r="F84" i="5"/>
  <c r="E84" i="5"/>
  <c r="K83" i="5"/>
  <c r="J83" i="5"/>
  <c r="F83" i="5"/>
  <c r="E83" i="5"/>
  <c r="K82" i="5"/>
  <c r="J82" i="5"/>
  <c r="F82" i="5"/>
  <c r="E82" i="5"/>
  <c r="K81" i="5"/>
  <c r="J81" i="5"/>
  <c r="F81" i="5"/>
  <c r="E81" i="5"/>
  <c r="K80" i="5"/>
  <c r="J80" i="5"/>
  <c r="F80" i="5"/>
  <c r="E80" i="5"/>
  <c r="K79" i="5"/>
  <c r="J79" i="5"/>
  <c r="F79" i="5"/>
  <c r="E79" i="5"/>
  <c r="K78" i="5"/>
  <c r="J78" i="5"/>
  <c r="F78" i="5"/>
  <c r="E78" i="5"/>
  <c r="K77" i="5"/>
  <c r="J77" i="5"/>
  <c r="F77" i="5"/>
  <c r="E77" i="5"/>
  <c r="K76" i="5"/>
  <c r="J76" i="5"/>
  <c r="F76" i="5"/>
  <c r="E76" i="5"/>
  <c r="K75" i="5"/>
  <c r="J75" i="5"/>
  <c r="F75" i="5"/>
  <c r="E75" i="5"/>
  <c r="K74" i="5"/>
  <c r="J74" i="5"/>
  <c r="F74" i="5"/>
  <c r="E74" i="5"/>
  <c r="K73" i="5"/>
  <c r="J73" i="5"/>
  <c r="F73" i="5"/>
  <c r="E73" i="5"/>
  <c r="K72" i="5"/>
  <c r="J72" i="5"/>
  <c r="F72" i="5"/>
  <c r="E72" i="5"/>
  <c r="K71" i="5"/>
  <c r="J71" i="5"/>
  <c r="F71" i="5"/>
  <c r="E71" i="5"/>
  <c r="K70" i="5"/>
  <c r="J70" i="5"/>
  <c r="F70" i="5"/>
  <c r="E70" i="5"/>
  <c r="K69" i="5"/>
  <c r="J69" i="5"/>
  <c r="F69" i="5"/>
  <c r="E69" i="5"/>
  <c r="K68" i="5"/>
  <c r="J68" i="5"/>
  <c r="F68" i="5"/>
  <c r="E68" i="5"/>
  <c r="K67" i="5"/>
  <c r="J67" i="5"/>
  <c r="F67" i="5"/>
  <c r="E67" i="5"/>
  <c r="K66" i="5"/>
  <c r="J66" i="5"/>
  <c r="F66" i="5"/>
  <c r="E66" i="5"/>
  <c r="K65" i="5"/>
  <c r="J65" i="5"/>
  <c r="F65" i="5"/>
  <c r="E65" i="5"/>
  <c r="K64" i="5"/>
  <c r="J64" i="5"/>
  <c r="F64" i="5"/>
  <c r="E64" i="5"/>
  <c r="K63" i="5"/>
  <c r="J63" i="5"/>
  <c r="F63" i="5"/>
  <c r="E63" i="5"/>
  <c r="K62" i="5"/>
  <c r="J62" i="5"/>
  <c r="F62" i="5"/>
  <c r="E62" i="5"/>
  <c r="K61" i="5"/>
  <c r="J61" i="5"/>
  <c r="F61" i="5"/>
  <c r="E61" i="5"/>
  <c r="K60" i="5"/>
  <c r="J60" i="5"/>
  <c r="F60" i="5"/>
  <c r="E60" i="5"/>
  <c r="K59" i="5"/>
  <c r="J59" i="5"/>
  <c r="F59" i="5"/>
  <c r="E59" i="5"/>
  <c r="K58" i="5"/>
  <c r="J58" i="5"/>
  <c r="F58" i="5"/>
  <c r="E58" i="5"/>
  <c r="K57" i="5"/>
  <c r="J57" i="5"/>
  <c r="F57" i="5"/>
  <c r="E57" i="5"/>
  <c r="K56" i="5"/>
  <c r="J56" i="5"/>
  <c r="F56" i="5"/>
  <c r="E56" i="5"/>
  <c r="K55" i="5"/>
  <c r="J55" i="5"/>
  <c r="F55" i="5"/>
  <c r="E55" i="5"/>
  <c r="K54" i="5"/>
  <c r="J54" i="5"/>
  <c r="F54" i="5"/>
  <c r="E54" i="5"/>
  <c r="K53" i="5"/>
  <c r="J53" i="5"/>
  <c r="F53" i="5"/>
  <c r="E53" i="5"/>
  <c r="K52" i="5"/>
  <c r="J52" i="5"/>
  <c r="F52" i="5"/>
  <c r="E52" i="5"/>
  <c r="K51" i="5"/>
  <c r="J51" i="5"/>
  <c r="F51" i="5"/>
  <c r="E51" i="5"/>
  <c r="K50" i="5"/>
  <c r="J50" i="5"/>
  <c r="F50" i="5"/>
  <c r="E50" i="5"/>
  <c r="K49" i="5"/>
  <c r="J49" i="5"/>
  <c r="F49" i="5"/>
  <c r="E49" i="5"/>
  <c r="K48" i="5"/>
  <c r="J48" i="5"/>
  <c r="F48" i="5"/>
  <c r="E48" i="5"/>
  <c r="K47" i="5"/>
  <c r="J47" i="5"/>
  <c r="F47" i="5"/>
  <c r="E47" i="5"/>
  <c r="K45" i="5"/>
  <c r="J45" i="5"/>
  <c r="F45" i="5"/>
  <c r="E45" i="5"/>
  <c r="K44" i="5"/>
  <c r="J44" i="5"/>
  <c r="F44" i="5"/>
  <c r="E44" i="5"/>
  <c r="K43" i="5"/>
  <c r="J43" i="5"/>
  <c r="F43" i="5"/>
  <c r="E43" i="5"/>
  <c r="K42" i="5"/>
  <c r="J42" i="5"/>
  <c r="F42" i="5"/>
  <c r="E42" i="5"/>
  <c r="K41" i="5"/>
  <c r="J41" i="5"/>
  <c r="F41" i="5"/>
  <c r="E41" i="5"/>
  <c r="K40" i="5"/>
  <c r="J40" i="5"/>
  <c r="F40" i="5"/>
  <c r="E40" i="5"/>
  <c r="K39" i="5"/>
  <c r="J39" i="5"/>
  <c r="F39" i="5"/>
  <c r="E39" i="5"/>
  <c r="K38" i="5"/>
  <c r="J38" i="5"/>
  <c r="F38" i="5"/>
  <c r="E38" i="5"/>
  <c r="K37" i="5"/>
  <c r="J37" i="5"/>
  <c r="F37" i="5"/>
  <c r="E37" i="5"/>
  <c r="K36" i="5"/>
  <c r="J36" i="5"/>
  <c r="F36" i="5"/>
  <c r="E36" i="5"/>
  <c r="K35" i="5"/>
  <c r="J35" i="5"/>
  <c r="F35" i="5"/>
  <c r="E35" i="5"/>
  <c r="K34" i="5"/>
  <c r="J34" i="5"/>
  <c r="F34" i="5"/>
  <c r="E34" i="5"/>
  <c r="K33" i="5"/>
  <c r="J33" i="5"/>
  <c r="F33" i="5"/>
  <c r="E33" i="5"/>
  <c r="K32" i="5"/>
  <c r="J32" i="5"/>
  <c r="F32" i="5"/>
  <c r="E32" i="5"/>
  <c r="K31" i="5"/>
  <c r="J31" i="5"/>
  <c r="F31" i="5"/>
  <c r="E31" i="5"/>
  <c r="K30" i="5"/>
  <c r="J30" i="5"/>
  <c r="F30" i="5"/>
  <c r="E30" i="5"/>
  <c r="K29" i="5"/>
  <c r="J29" i="5"/>
  <c r="F29" i="5"/>
  <c r="E29" i="5"/>
  <c r="K28" i="5"/>
  <c r="J28" i="5"/>
  <c r="F28" i="5"/>
  <c r="E28" i="5"/>
  <c r="K27" i="5"/>
  <c r="J27" i="5"/>
  <c r="F27" i="5"/>
  <c r="E27" i="5"/>
  <c r="K26" i="5"/>
  <c r="J26" i="5"/>
  <c r="F26" i="5"/>
  <c r="E26" i="5"/>
  <c r="K25" i="5"/>
  <c r="J25" i="5"/>
  <c r="F25" i="5"/>
  <c r="E25" i="5"/>
  <c r="K24" i="5"/>
  <c r="J24" i="5"/>
  <c r="F24" i="5"/>
  <c r="E24" i="5"/>
  <c r="K23" i="5"/>
  <c r="J23" i="5"/>
  <c r="F23" i="5"/>
  <c r="E23" i="5"/>
  <c r="K22" i="5"/>
  <c r="J22" i="5"/>
  <c r="F22" i="5"/>
  <c r="E22" i="5"/>
  <c r="K21" i="5"/>
  <c r="J21" i="5"/>
  <c r="F21" i="5"/>
  <c r="E21" i="5"/>
  <c r="K20" i="5"/>
  <c r="J20" i="5"/>
  <c r="F20" i="5"/>
  <c r="E20" i="5"/>
  <c r="K19" i="5"/>
  <c r="J19" i="5"/>
  <c r="F19" i="5"/>
  <c r="E19" i="5"/>
  <c r="K18" i="5"/>
  <c r="J18" i="5"/>
  <c r="F18" i="5"/>
  <c r="E18" i="5"/>
  <c r="K17" i="5"/>
  <c r="J17" i="5"/>
  <c r="F17" i="5"/>
  <c r="E17" i="5"/>
  <c r="K16" i="5"/>
  <c r="J16" i="5"/>
  <c r="F16" i="5"/>
  <c r="E16" i="5"/>
  <c r="K15" i="5"/>
  <c r="J15" i="5"/>
  <c r="F15" i="5"/>
  <c r="E15" i="5"/>
  <c r="K14" i="5"/>
  <c r="J14" i="5"/>
  <c r="F14" i="5"/>
  <c r="E14" i="5"/>
  <c r="K13" i="5"/>
  <c r="J13" i="5"/>
  <c r="F13" i="5"/>
  <c r="E13" i="5"/>
  <c r="K12" i="5"/>
  <c r="J12" i="5"/>
  <c r="F12" i="5"/>
  <c r="E12" i="5"/>
  <c r="K11" i="5"/>
  <c r="J11" i="5"/>
  <c r="F11" i="5"/>
  <c r="E11" i="5"/>
  <c r="K10" i="5"/>
  <c r="J10" i="5"/>
  <c r="F10" i="5"/>
  <c r="E10" i="5"/>
  <c r="K9" i="5"/>
  <c r="J9" i="5"/>
  <c r="F9" i="5"/>
  <c r="E9" i="5"/>
  <c r="K8" i="5"/>
  <c r="J8" i="5"/>
  <c r="F8" i="5"/>
  <c r="E8" i="5"/>
  <c r="K7" i="5"/>
  <c r="J7" i="5"/>
  <c r="F7" i="5"/>
  <c r="E7" i="5"/>
  <c r="K6" i="5"/>
  <c r="J6" i="5"/>
  <c r="F6" i="5"/>
  <c r="E6" i="5"/>
  <c r="K5" i="5"/>
  <c r="J5" i="5"/>
  <c r="F5" i="5"/>
  <c r="E5" i="5"/>
  <c r="K4" i="5"/>
  <c r="J4" i="5"/>
  <c r="F4" i="5"/>
  <c r="E4" i="5"/>
  <c r="K3" i="5"/>
  <c r="J3" i="5"/>
  <c r="F3" i="5"/>
  <c r="E3" i="5"/>
  <c r="K2" i="5"/>
  <c r="J2" i="5"/>
  <c r="F2" i="5"/>
  <c r="E2" i="5"/>
  <c r="I47" i="4"/>
  <c r="H47" i="4"/>
  <c r="G47" i="4"/>
  <c r="J47" i="4" s="1"/>
  <c r="D47" i="4"/>
  <c r="C47" i="4"/>
  <c r="B47" i="4"/>
  <c r="E47" i="4" s="1"/>
  <c r="K46" i="4"/>
  <c r="J46" i="4"/>
  <c r="F46" i="4"/>
  <c r="E46" i="4"/>
  <c r="K45" i="4"/>
  <c r="J45" i="4"/>
  <c r="F45" i="4"/>
  <c r="E45" i="4"/>
  <c r="K44" i="4"/>
  <c r="J44" i="4"/>
  <c r="F44" i="4"/>
  <c r="E44" i="4"/>
  <c r="K43" i="4"/>
  <c r="J43" i="4"/>
  <c r="F43" i="4"/>
  <c r="E43" i="4"/>
  <c r="K42" i="4"/>
  <c r="J42" i="4"/>
  <c r="F42" i="4"/>
  <c r="E42" i="4"/>
  <c r="K41" i="4"/>
  <c r="J41" i="4"/>
  <c r="F41" i="4"/>
  <c r="E41" i="4"/>
  <c r="K40" i="4"/>
  <c r="J40" i="4"/>
  <c r="F40" i="4"/>
  <c r="E40" i="4"/>
  <c r="K39" i="4"/>
  <c r="J39" i="4"/>
  <c r="F39" i="4"/>
  <c r="E39" i="4"/>
  <c r="K38" i="4"/>
  <c r="J38" i="4"/>
  <c r="F38" i="4"/>
  <c r="E38" i="4"/>
  <c r="K37" i="4"/>
  <c r="J37" i="4"/>
  <c r="F37" i="4"/>
  <c r="E37" i="4"/>
  <c r="K36" i="4"/>
  <c r="J36" i="4"/>
  <c r="F36" i="4"/>
  <c r="E36" i="4"/>
  <c r="K35" i="4"/>
  <c r="J35" i="4"/>
  <c r="F35" i="4"/>
  <c r="E35" i="4"/>
  <c r="K34" i="4"/>
  <c r="J34" i="4"/>
  <c r="F34" i="4"/>
  <c r="E34" i="4"/>
  <c r="K33" i="4"/>
  <c r="J33" i="4"/>
  <c r="F33" i="4"/>
  <c r="E33" i="4"/>
  <c r="K32" i="4"/>
  <c r="J32" i="4"/>
  <c r="F32" i="4"/>
  <c r="E32" i="4"/>
  <c r="K31" i="4"/>
  <c r="J31" i="4"/>
  <c r="F31" i="4"/>
  <c r="E31" i="4"/>
  <c r="K30" i="4"/>
  <c r="J30" i="4"/>
  <c r="F30" i="4"/>
  <c r="E30" i="4"/>
  <c r="K29" i="4"/>
  <c r="J29" i="4"/>
  <c r="F29" i="4"/>
  <c r="E29" i="4"/>
  <c r="K28" i="4"/>
  <c r="J28" i="4"/>
  <c r="F28" i="4"/>
  <c r="E28" i="4"/>
  <c r="K27" i="4"/>
  <c r="J27" i="4"/>
  <c r="F27" i="4"/>
  <c r="E27" i="4"/>
  <c r="K26" i="4"/>
  <c r="J26" i="4"/>
  <c r="F26" i="4"/>
  <c r="E26" i="4"/>
  <c r="K25" i="4"/>
  <c r="J25" i="4"/>
  <c r="F25" i="4"/>
  <c r="E25" i="4"/>
  <c r="K24" i="4"/>
  <c r="J24" i="4"/>
  <c r="F24" i="4"/>
  <c r="E24" i="4"/>
  <c r="K23" i="4"/>
  <c r="J23" i="4"/>
  <c r="F23" i="4"/>
  <c r="E23" i="4"/>
  <c r="K22" i="4"/>
  <c r="J22" i="4"/>
  <c r="F22" i="4"/>
  <c r="E22" i="4"/>
  <c r="K21" i="4"/>
  <c r="J21" i="4"/>
  <c r="F21" i="4"/>
  <c r="E21" i="4"/>
  <c r="K20" i="4"/>
  <c r="J20" i="4"/>
  <c r="F20" i="4"/>
  <c r="E20" i="4"/>
  <c r="K19" i="4"/>
  <c r="J19" i="4"/>
  <c r="F19" i="4"/>
  <c r="E19" i="4"/>
  <c r="K18" i="4"/>
  <c r="J18" i="4"/>
  <c r="F18" i="4"/>
  <c r="E18" i="4"/>
  <c r="K17" i="4"/>
  <c r="J17" i="4"/>
  <c r="F17" i="4"/>
  <c r="E17" i="4"/>
  <c r="K16" i="4"/>
  <c r="J16" i="4"/>
  <c r="F16" i="4"/>
  <c r="E16" i="4"/>
  <c r="K15" i="4"/>
  <c r="J15" i="4"/>
  <c r="F15" i="4"/>
  <c r="E15" i="4"/>
  <c r="K14" i="4"/>
  <c r="J14" i="4"/>
  <c r="F14" i="4"/>
  <c r="E14" i="4"/>
  <c r="K13" i="4"/>
  <c r="J13" i="4"/>
  <c r="F13" i="4"/>
  <c r="E13" i="4"/>
  <c r="K12" i="4"/>
  <c r="J12" i="4"/>
  <c r="F12" i="4"/>
  <c r="E12" i="4"/>
  <c r="K11" i="4"/>
  <c r="J11" i="4"/>
  <c r="F11" i="4"/>
  <c r="E11" i="4"/>
  <c r="K10" i="4"/>
  <c r="J10" i="4"/>
  <c r="F10" i="4"/>
  <c r="E10" i="4"/>
  <c r="K9" i="4"/>
  <c r="J9" i="4"/>
  <c r="F9" i="4"/>
  <c r="E9" i="4"/>
  <c r="K8" i="4"/>
  <c r="J8" i="4"/>
  <c r="F8" i="4"/>
  <c r="E8" i="4"/>
  <c r="K7" i="4"/>
  <c r="J7" i="4"/>
  <c r="F7" i="4"/>
  <c r="E7" i="4"/>
  <c r="K6" i="4"/>
  <c r="J6" i="4"/>
  <c r="F6" i="4"/>
  <c r="E6" i="4"/>
  <c r="K5" i="4"/>
  <c r="J5" i="4"/>
  <c r="F5" i="4"/>
  <c r="E5" i="4"/>
  <c r="K4" i="4"/>
  <c r="J4" i="4"/>
  <c r="F4" i="4"/>
  <c r="E4" i="4"/>
  <c r="K3" i="4"/>
  <c r="J3" i="4"/>
  <c r="F3" i="4"/>
  <c r="E3" i="4"/>
  <c r="K2" i="4"/>
  <c r="J2" i="4"/>
  <c r="F2" i="4"/>
  <c r="E2" i="4"/>
  <c r="L11" i="3"/>
  <c r="M88" i="2"/>
  <c r="O3" i="1"/>
  <c r="P3" i="1"/>
  <c r="O4" i="1"/>
  <c r="P4" i="1"/>
  <c r="O5" i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P2" i="1"/>
  <c r="O2" i="1"/>
  <c r="M47" i="1"/>
  <c r="P47" i="1" s="1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2" i="2"/>
  <c r="J3" i="1"/>
  <c r="K3" i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2" i="1"/>
  <c r="K2" i="1"/>
  <c r="G11" i="3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3" i="2"/>
  <c r="K3" i="2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K2" i="2"/>
  <c r="J2" i="2"/>
  <c r="H88" i="2"/>
  <c r="G47" i="1"/>
  <c r="I47" i="1"/>
  <c r="J47" i="1" s="1"/>
  <c r="E88" i="5" l="1"/>
  <c r="I11" i="6"/>
  <c r="F8" i="6"/>
  <c r="K9" i="6"/>
  <c r="D11" i="6"/>
  <c r="F11" i="6" s="1"/>
  <c r="K5" i="6"/>
  <c r="F47" i="4"/>
  <c r="F88" i="5"/>
  <c r="J88" i="5"/>
  <c r="K88" i="5"/>
  <c r="E2" i="6"/>
  <c r="J3" i="6"/>
  <c r="E6" i="6"/>
  <c r="J7" i="6"/>
  <c r="E10" i="6"/>
  <c r="F10" i="6"/>
  <c r="J2" i="6"/>
  <c r="E5" i="6"/>
  <c r="J6" i="6"/>
  <c r="E9" i="6"/>
  <c r="J10" i="6"/>
  <c r="J11" i="6"/>
  <c r="E4" i="6"/>
  <c r="E3" i="6"/>
  <c r="J4" i="6"/>
  <c r="E7" i="6"/>
  <c r="J8" i="6"/>
  <c r="K47" i="4"/>
  <c r="C11" i="3"/>
  <c r="C88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2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2" i="1"/>
  <c r="C47" i="1"/>
  <c r="B47" i="1"/>
  <c r="E11" i="6" l="1"/>
  <c r="K11" i="6"/>
  <c r="N8" i="3"/>
  <c r="I8" i="3"/>
  <c r="F7" i="3"/>
  <c r="N2" i="3"/>
  <c r="I2" i="3"/>
  <c r="D2" i="3"/>
  <c r="F2" i="3" s="1"/>
  <c r="D8" i="3"/>
  <c r="F8" i="3" s="1"/>
  <c r="N3" i="3"/>
  <c r="I3" i="3"/>
  <c r="D3" i="3"/>
  <c r="F3" i="3" s="1"/>
  <c r="N4" i="3"/>
  <c r="I4" i="3"/>
  <c r="D4" i="3"/>
  <c r="F4" i="3" s="1"/>
  <c r="N9" i="3"/>
  <c r="I9" i="3"/>
  <c r="D9" i="3"/>
  <c r="F9" i="3" s="1"/>
  <c r="N5" i="3"/>
  <c r="I5" i="3"/>
  <c r="D5" i="3"/>
  <c r="F5" i="3" s="1"/>
  <c r="N10" i="3"/>
  <c r="I10" i="3"/>
  <c r="D10" i="3"/>
  <c r="F10" i="3" s="1"/>
  <c r="N6" i="3"/>
  <c r="I6" i="3"/>
  <c r="D6" i="3"/>
  <c r="F6" i="3" s="1"/>
  <c r="P9" i="3" l="1"/>
  <c r="O9" i="3"/>
  <c r="P6" i="3"/>
  <c r="O6" i="3"/>
  <c r="O5" i="3"/>
  <c r="P5" i="3"/>
  <c r="P10" i="3"/>
  <c r="O10" i="3"/>
  <c r="P3" i="3"/>
  <c r="O3" i="3"/>
  <c r="O2" i="3"/>
  <c r="P2" i="3"/>
  <c r="O7" i="3"/>
  <c r="P7" i="3"/>
  <c r="P4" i="3"/>
  <c r="O4" i="3"/>
  <c r="O8" i="3"/>
  <c r="P8" i="3"/>
  <c r="K2" i="3"/>
  <c r="J2" i="3"/>
  <c r="J10" i="3"/>
  <c r="K10" i="3"/>
  <c r="K3" i="3"/>
  <c r="J3" i="3"/>
  <c r="K5" i="3"/>
  <c r="J5" i="3"/>
  <c r="K9" i="3"/>
  <c r="J9" i="3"/>
  <c r="K7" i="3"/>
  <c r="J7" i="3"/>
  <c r="J6" i="3"/>
  <c r="K6" i="3"/>
  <c r="K4" i="3"/>
  <c r="J4" i="3"/>
  <c r="K8" i="3"/>
  <c r="J8" i="3"/>
  <c r="E8" i="3"/>
  <c r="E6" i="3"/>
  <c r="E4" i="3"/>
  <c r="E2" i="3"/>
  <c r="E10" i="3"/>
  <c r="B11" i="3"/>
  <c r="N11" i="3"/>
  <c r="M11" i="3"/>
  <c r="I11" i="3"/>
  <c r="J11" i="3" s="1"/>
  <c r="H11" i="3"/>
  <c r="D11" i="3"/>
  <c r="F11" i="3" s="1"/>
  <c r="E3" i="3"/>
  <c r="E5" i="3"/>
  <c r="E7" i="3"/>
  <c r="E9" i="3"/>
  <c r="E87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P11" i="3" l="1"/>
  <c r="O11" i="3"/>
  <c r="K11" i="3"/>
  <c r="E11" i="3"/>
  <c r="D88" i="2" l="1"/>
  <c r="F88" i="2" s="1"/>
  <c r="G88" i="2"/>
  <c r="I88" i="2"/>
  <c r="L88" i="2"/>
  <c r="N88" i="2"/>
  <c r="P88" i="2" s="1"/>
  <c r="B88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2" i="1"/>
  <c r="D47" i="1"/>
  <c r="F47" i="1" s="1"/>
  <c r="H47" i="1"/>
  <c r="K47" i="1" s="1"/>
  <c r="L47" i="1"/>
  <c r="O47" i="1" s="1"/>
  <c r="N47" i="1"/>
  <c r="K88" i="2" l="1"/>
  <c r="J88" i="2"/>
  <c r="O88" i="2"/>
  <c r="E88" i="2"/>
  <c r="E47" i="1"/>
</calcChain>
</file>

<file path=xl/sharedStrings.xml><?xml version="1.0" encoding="utf-8"?>
<sst xmlns="http://schemas.openxmlformats.org/spreadsheetml/2006/main" count="397" uniqueCount="163">
  <si>
    <t>Abanilla</t>
  </si>
  <si>
    <t>Abarán</t>
  </si>
  <si>
    <t>Águilas</t>
  </si>
  <si>
    <t>Albudeite</t>
  </si>
  <si>
    <t>Alcantarilla</t>
  </si>
  <si>
    <t>Alcázares, Los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</si>
  <si>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</si>
  <si>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</si>
  <si>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</si>
  <si>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</si>
  <si>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</si>
  <si>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</si>
  <si>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</si>
  <si>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</si>
  <si>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</si>
  <si>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</si>
  <si>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</si>
  <si>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</si>
  <si>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</si>
  <si>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</si>
  <si>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</si>
  <si>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</si>
  <si>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</si>
  <si>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</si>
  <si>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</si>
  <si>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Municipio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</si>
  <si>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</si>
  <si>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</si>
  <si>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</si>
  <si>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</si>
  <si>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</si>
  <si>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</si>
  <si>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</si>
  <si>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</si>
  <si>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</si>
  <si>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</si>
  <si>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</si>
  <si>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</si>
  <si>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</si>
  <si>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</si>
  <si>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Cotillas, Las</t>
  </si>
  <si>
    <t>Totana</t>
  </si>
  <si>
    <t>Ulea</t>
  </si>
  <si>
    <t>Unión, La</t>
  </si>
  <si>
    <t>Villanueva del Río Segura</t>
  </si>
  <si>
    <t>Yecla</t>
  </si>
  <si>
    <t>Zona básica de salud</t>
  </si>
  <si>
    <t>Águilas/Norte</t>
  </si>
  <si>
    <t>Águilas/Sur</t>
  </si>
  <si>
    <t>Alcantarilla/Sangonera La Seca</t>
  </si>
  <si>
    <t>Alhama</t>
  </si>
  <si>
    <t>Caravaca</t>
  </si>
  <si>
    <t>Caravaca/Barranda</t>
  </si>
  <si>
    <t>Cartagena/Casco Antiguo</t>
  </si>
  <si>
    <t>Cartagena/Este</t>
  </si>
  <si>
    <t>Cartagena/Isaac Peral</t>
  </si>
  <si>
    <t>Cartagena/Los Barreros</t>
  </si>
  <si>
    <t>Cartagena/Los Dolores</t>
  </si>
  <si>
    <t>Cartagena/Mar Menor</t>
  </si>
  <si>
    <t>Cartagena/Oeste</t>
  </si>
  <si>
    <t>Cartagena/Pozo Estrecho</t>
  </si>
  <si>
    <t>Cartagena/San Antón</t>
  </si>
  <si>
    <t>Cartagena/Santa Lucía</t>
  </si>
  <si>
    <t>Cieza/Este</t>
  </si>
  <si>
    <t>Cieza/Oeste</t>
  </si>
  <si>
    <t>Fuente Álamo</t>
  </si>
  <si>
    <t>La Manga</t>
  </si>
  <si>
    <t>La Unión</t>
  </si>
  <si>
    <t>Las Torres de Cotillas</t>
  </si>
  <si>
    <t>Lorca/Centro</t>
  </si>
  <si>
    <t>Lorca/La Paca</t>
  </si>
  <si>
    <t>Lorca/San Diego</t>
  </si>
  <si>
    <t>Lorca/San José</t>
  </si>
  <si>
    <t>Lorca/Sutullena</t>
  </si>
  <si>
    <t>Los Alcázares</t>
  </si>
  <si>
    <t>Molina Norte</t>
  </si>
  <si>
    <t>Molina Sur</t>
  </si>
  <si>
    <t>Murcia/Algezares</t>
  </si>
  <si>
    <t>Murcia/Aljucer</t>
  </si>
  <si>
    <t>Murcia/Alquerías</t>
  </si>
  <si>
    <t>Murcia/Barrio del Carmen</t>
  </si>
  <si>
    <t>Murcia/Beniaján</t>
  </si>
  <si>
    <t>Murcia/Cabezo de Torres</t>
  </si>
  <si>
    <t>Murcia/Campo de Cartagena</t>
  </si>
  <si>
    <t>Murcia/Centro</t>
  </si>
  <si>
    <t>Murcia/El Palmar</t>
  </si>
  <si>
    <t>Murcia/El Ranero</t>
  </si>
  <si>
    <t>Murcia/Espinardo</t>
  </si>
  <si>
    <t>Murcia/Floridablanca</t>
  </si>
  <si>
    <t>Murcia/Infante</t>
  </si>
  <si>
    <t>Murcia/La Alberca</t>
  </si>
  <si>
    <t>Murcia/La Ñora</t>
  </si>
  <si>
    <t>Murcia/Llano de Brujas</t>
  </si>
  <si>
    <t>Murcia/Monteagudo</t>
  </si>
  <si>
    <t>Murcia/Nonduermas</t>
  </si>
  <si>
    <t>Murcia/Puente Tocinos</t>
  </si>
  <si>
    <t>Murcia/San Andrés</t>
  </si>
  <si>
    <t>Murcia/Sangonera La Verde</t>
  </si>
  <si>
    <t>Murcia/Santa María de Gracia</t>
  </si>
  <si>
    <t>Murcia/Vista Alegre</t>
  </si>
  <si>
    <t>Murcia/Vistabella</t>
  </si>
  <si>
    <t>Puerto de Mazarrón</t>
  </si>
  <si>
    <t>Torre Pacheco/Este</t>
  </si>
  <si>
    <t>Torre Pacheco/Oeste</t>
  </si>
  <si>
    <t>Totana/Norte</t>
  </si>
  <si>
    <t>Totana/Sur</t>
  </si>
  <si>
    <t>Yecla/Este</t>
  </si>
  <si>
    <t>Yecla/Oeste</t>
  </si>
  <si>
    <t>Área 1</t>
  </si>
  <si>
    <t>Área 2</t>
  </si>
  <si>
    <t>Área 3</t>
  </si>
  <si>
    <t>Área 4</t>
  </si>
  <si>
    <t>Área 5</t>
  </si>
  <si>
    <t>Área 6</t>
  </si>
  <si>
    <t>Área 7</t>
  </si>
  <si>
    <t>Área 9</t>
  </si>
  <si>
    <t>Área 8</t>
  </si>
  <si>
    <t>Cartagena/Molinos Marfagones</t>
  </si>
  <si>
    <t>Murcia/Zarandona</t>
  </si>
  <si>
    <t>Total Servicio Murciano de Salud</t>
  </si>
  <si>
    <t>Total Región de Murcia</t>
  </si>
  <si>
    <t>Murcia/Sur</t>
  </si>
  <si>
    <t>Área sanitaria</t>
  </si>
  <si>
    <t>2ª dosis nacidas 1959</t>
  </si>
  <si>
    <t>1ª dosis nacidas 1959</t>
  </si>
  <si>
    <t>Población nacida 1959</t>
  </si>
  <si>
    <t>Cobertura 2ª dosis nacidas 1959</t>
  </si>
  <si>
    <t>Cobertura 1ª dosis nacidas 1959</t>
  </si>
  <si>
    <t>1ª dosis nacidas 1958</t>
  </si>
  <si>
    <t>2ª dosis nacidas 1958</t>
  </si>
  <si>
    <t>Población nacida 1958</t>
  </si>
  <si>
    <t>Cobertura 1ª dosis nacidas 1958</t>
  </si>
  <si>
    <t>Cobertua 2ª dosis nacidas 1958</t>
  </si>
  <si>
    <t>Cobertura 2ª dosis nacidas 1958</t>
  </si>
  <si>
    <t>Población nacidas 1959</t>
  </si>
  <si>
    <t>2ª dosis nacidas 1960</t>
  </si>
  <si>
    <t>1ª dosis nacidas 1960</t>
  </si>
  <si>
    <t>Población nacida 1960</t>
  </si>
  <si>
    <t>Cobertura 1ª dosis nacidas 1960</t>
  </si>
  <si>
    <t>Cobertura 2ª dosis nacidas 1960</t>
  </si>
  <si>
    <t>1ª dosis nacidas 1944</t>
  </si>
  <si>
    <t>2ª dosis nacidas 1944</t>
  </si>
  <si>
    <t>Población nacida 1944</t>
  </si>
  <si>
    <t>Cobertura 1ª dosis nacidas 1944</t>
  </si>
  <si>
    <t>Cobertura 2ª dosis nacidas 1944</t>
  </si>
  <si>
    <t>1ª dosis nacidas 1945</t>
  </si>
  <si>
    <t>2ª dosis nacidas 1945</t>
  </si>
  <si>
    <t>Población nacidas 1945</t>
  </si>
  <si>
    <t>Cobertura 1ª dosis nacidas 1945</t>
  </si>
  <si>
    <t>Cobertura 2ª dosis nacidas 1945</t>
  </si>
  <si>
    <t>Población nacida 1945</t>
  </si>
  <si>
    <t>1ª dosis nacidas 1961</t>
  </si>
  <si>
    <t>2ª dosis nacidas 1961</t>
  </si>
  <si>
    <t>Población nacida 1961</t>
  </si>
  <si>
    <t>Cobertura 1ª dosis nacidas 1961</t>
  </si>
  <si>
    <t>Cobertura 2ª dosis nacidas 1961</t>
  </si>
  <si>
    <t>1ª dosis nacidas 1946</t>
  </si>
  <si>
    <t>2ª dosis nacidas 1946</t>
  </si>
  <si>
    <t>Población nacidas 1946</t>
  </si>
  <si>
    <t>Cobertura 1ª dosis nacidas 1946</t>
  </si>
  <si>
    <t>Cobertura 2ª dosis nacidas 1946</t>
  </si>
  <si>
    <t>Molina Este</t>
  </si>
  <si>
    <t>Población nacida 1946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</si>
</sst>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0" fontId="0" fillId="0" borderId="0" xfId="0" applyNumberFormat="1"/>
    <xf numFmtId="0" fontId="0" fillId="0" borderId="0" xfId="0" applyFont="1"/>
    <xf numFmtId="10" fontId="0" fillId="0" borderId="0" xfId="0" applyNumberFormat="1" applyFont="1"/>
    <xf numFmtId="0" fontId="0" fillId="0" borderId="0" xfId="0" applyFill="1"/>
    <xf numFmtId="10" fontId="0" fillId="0" borderId="0" xfId="0" applyNumberFormat="1" applyFill="1"/>
    <xf numFmtId="1" fontId="0" fillId="0" borderId="0" xfId="0" applyNumberFormat="1"/>
    <xf numFmtId="0" fontId="1" fillId="0" borderId="0" xfId="0" applyFont="1"/>
    <xf numFmtId="10" fontId="1" fillId="0" borderId="0" xfId="0" applyNumberFormat="1" applyFont="1"/>
    <xf numFmtId="1" fontId="1" fillId="0" borderId="0" xfId="0" applyNumberFormat="1" applyFont="1"/>
    <xf numFmtId="0" fontId="1" fillId="0" borderId="0" xfId="0" applyFont="1" applyFill="1"/>
    <xf numFmtId="10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FFCC66"/>
      <color rgb="FF996633"/>
      <color rgb="FFFF9966"/>
      <color rgb="FFFF99FF"/>
      <color rgb="FFFFCCCC"/>
      <color rgb="FF66FF66"/>
      <color rgb="FF008000"/>
      <color rgb="FF99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 de vacunación frente</a:t>
            </a:r>
            <a:r>
              <a:rPr lang="es-ES" baseline="0"/>
              <a:t> a </a:t>
            </a:r>
            <a:r>
              <a:rPr lang="es-ES"/>
              <a:t>herpes</a:t>
            </a:r>
            <a:r>
              <a:rPr lang="es-ES" baseline="0"/>
              <a:t> zóster 65 años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'Coberturas área 65 años'!$E$1</c:f>
              <c:strCache>
                <c:ptCount val="1"/>
                <c:pt idx="0">
                  <c:v>Cobertura 1ª dosis nacidas 1958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'Coberturas área 65 años'!$A$2:$A$11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área 65 años'!$E$2:$E$11</c:f>
              <c:numCache>
                <c:formatCode>0.00%</c:formatCode>
                <c:ptCount val="10"/>
                <c:pt idx="0">
                  <c:v>0.41782919360326642</c:v>
                </c:pt>
                <c:pt idx="1">
                  <c:v>0.48301549463647198</c:v>
                </c:pt>
                <c:pt idx="2">
                  <c:v>0.54574811625403663</c:v>
                </c:pt>
                <c:pt idx="3">
                  <c:v>0.47648261758691207</c:v>
                </c:pt>
                <c:pt idx="4">
                  <c:v>0.50597609561752988</c:v>
                </c:pt>
                <c:pt idx="5">
                  <c:v>0.52719665271966532</c:v>
                </c:pt>
                <c:pt idx="6">
                  <c:v>0.48727110317105848</c:v>
                </c:pt>
                <c:pt idx="7">
                  <c:v>0.33008921330089214</c:v>
                </c:pt>
                <c:pt idx="8">
                  <c:v>0.56134453781512605</c:v>
                </c:pt>
                <c:pt idx="9">
                  <c:v>0.47886319043938402</c:v>
                </c:pt>
              </c:numCache>
            </c:numRef>
          </c:val>
        </c:ser>
        <c:ser>
          <c:idx val="4"/>
          <c:order val="1"/>
          <c:tx>
            <c:strRef>
              <c:f>'Coberturas área 65 años'!$F$1</c:f>
              <c:strCache>
                <c:ptCount val="1"/>
                <c:pt idx="0">
                  <c:v>Cobertua 2ª dosis nacidas 1958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'Coberturas área 65 años'!$F$2:$F$11</c:f>
              <c:numCache>
                <c:formatCode>0.00%</c:formatCode>
                <c:ptCount val="10"/>
                <c:pt idx="0">
                  <c:v>0.37665872745831913</c:v>
                </c:pt>
                <c:pt idx="1">
                  <c:v>0.42193087008343266</c:v>
                </c:pt>
                <c:pt idx="2">
                  <c:v>0.4967707212055974</c:v>
                </c:pt>
                <c:pt idx="3">
                  <c:v>0.40388548057259716</c:v>
                </c:pt>
                <c:pt idx="4">
                  <c:v>0.4714475431606906</c:v>
                </c:pt>
                <c:pt idx="5">
                  <c:v>0.46338912133891214</c:v>
                </c:pt>
                <c:pt idx="6">
                  <c:v>0.44707458686913804</c:v>
                </c:pt>
                <c:pt idx="7">
                  <c:v>0.29197080291970801</c:v>
                </c:pt>
                <c:pt idx="8">
                  <c:v>0.50084033613445378</c:v>
                </c:pt>
                <c:pt idx="9">
                  <c:v>0.42713597716867829</c:v>
                </c:pt>
              </c:numCache>
            </c:numRef>
          </c:val>
        </c:ser>
        <c:ser>
          <c:idx val="1"/>
          <c:order val="2"/>
          <c:tx>
            <c:strRef>
              <c:f>'Coberturas área 65 años'!$J$1</c:f>
              <c:strCache>
                <c:ptCount val="1"/>
                <c:pt idx="0">
                  <c:v>Cobertura 1ª dosis nacidas 1959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'Coberturas área 65 años'!$A$2:$A$11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área 65 años'!$J$2:$J$11</c:f>
              <c:numCache>
                <c:formatCode>0.00%</c:formatCode>
                <c:ptCount val="10"/>
                <c:pt idx="0">
                  <c:v>0.33150419625564881</c:v>
                </c:pt>
                <c:pt idx="1">
                  <c:v>0.38388625592417064</c:v>
                </c:pt>
                <c:pt idx="2">
                  <c:v>0.46937725167267114</c:v>
                </c:pt>
                <c:pt idx="3">
                  <c:v>0.35770750988142291</c:v>
                </c:pt>
                <c:pt idx="4">
                  <c:v>0.39921465968586389</c:v>
                </c:pt>
                <c:pt idx="5">
                  <c:v>0.39282153539381853</c:v>
                </c:pt>
                <c:pt idx="6">
                  <c:v>0.43323314727350792</c:v>
                </c:pt>
                <c:pt idx="7">
                  <c:v>0.19008935824532899</c:v>
                </c:pt>
                <c:pt idx="8">
                  <c:v>0.44245142002989535</c:v>
                </c:pt>
                <c:pt idx="9">
                  <c:v>0.37995525213699732</c:v>
                </c:pt>
              </c:numCache>
            </c:numRef>
          </c:val>
        </c:ser>
        <c:ser>
          <c:idx val="5"/>
          <c:order val="3"/>
          <c:tx>
            <c:strRef>
              <c:f>'Coberturas área 65 años'!$K$1</c:f>
              <c:strCache>
                <c:ptCount val="1"/>
                <c:pt idx="0">
                  <c:v>Cobertura 2ª dosis nacidas 1959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'Coberturas área 65 años'!$K$2:$K$11</c:f>
              <c:numCache>
                <c:formatCode>0.00%</c:formatCode>
                <c:ptCount val="10"/>
                <c:pt idx="0">
                  <c:v>0.29664299548095546</c:v>
                </c:pt>
                <c:pt idx="1">
                  <c:v>0.33027251184834122</c:v>
                </c:pt>
                <c:pt idx="2">
                  <c:v>0.43026248069994855</c:v>
                </c:pt>
                <c:pt idx="3">
                  <c:v>0.26185770750988141</c:v>
                </c:pt>
                <c:pt idx="4">
                  <c:v>0.3913612565445026</c:v>
                </c:pt>
                <c:pt idx="5">
                  <c:v>0.33964772349617811</c:v>
                </c:pt>
                <c:pt idx="6">
                  <c:v>0.39158437097466725</c:v>
                </c:pt>
                <c:pt idx="7">
                  <c:v>0.16328188464662877</c:v>
                </c:pt>
                <c:pt idx="8">
                  <c:v>0.40059790732436473</c:v>
                </c:pt>
                <c:pt idx="9">
                  <c:v>0.33486317480351097</c:v>
                </c:pt>
              </c:numCache>
            </c:numRef>
          </c:val>
        </c:ser>
        <c:ser>
          <c:idx val="2"/>
          <c:order val="4"/>
          <c:tx>
            <c:strRef>
              <c:f>'Coberturas área 65 años'!$O$1</c:f>
              <c:strCache>
                <c:ptCount val="1"/>
                <c:pt idx="0">
                  <c:v>Cobertura 1ª dosis nacidas 1960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'Coberturas área 65 años'!$A$2:$A$11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área 65 años'!$O$2:$O$11</c:f>
              <c:numCache>
                <c:formatCode>0.00%</c:formatCode>
                <c:ptCount val="10"/>
                <c:pt idx="0">
                  <c:v>0.31746031746031744</c:v>
                </c:pt>
                <c:pt idx="1">
                  <c:v>0.37962128043282234</c:v>
                </c:pt>
                <c:pt idx="2">
                  <c:v>0.35828343313373251</c:v>
                </c:pt>
                <c:pt idx="3">
                  <c:v>0.34184675834970529</c:v>
                </c:pt>
                <c:pt idx="4">
                  <c:v>0.36445012787723785</c:v>
                </c:pt>
                <c:pt idx="5">
                  <c:v>0.38275532930321349</c:v>
                </c:pt>
                <c:pt idx="6">
                  <c:v>0.41161825726141077</c:v>
                </c:pt>
                <c:pt idx="7">
                  <c:v>0.23660403618649964</c:v>
                </c:pt>
                <c:pt idx="8">
                  <c:v>0.37576687116564417</c:v>
                </c:pt>
                <c:pt idx="9">
                  <c:v>0.35661069720894029</c:v>
                </c:pt>
              </c:numCache>
            </c:numRef>
          </c:val>
        </c:ser>
        <c:ser>
          <c:idx val="3"/>
          <c:order val="5"/>
          <c:tx>
            <c:strRef>
              <c:f>'Coberturas área 65 años'!$P$1</c:f>
              <c:strCache>
                <c:ptCount val="1"/>
                <c:pt idx="0">
                  <c:v>Cobertura 2ª dosis nacidas 1960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'Coberturas área 65 años'!$P$2:$P$11</c:f>
              <c:numCache>
                <c:formatCode>0.00%</c:formatCode>
                <c:ptCount val="10"/>
                <c:pt idx="0">
                  <c:v>0.27637721755368816</c:v>
                </c:pt>
                <c:pt idx="1">
                  <c:v>0.32521791403666966</c:v>
                </c:pt>
                <c:pt idx="2">
                  <c:v>0.30938123752495011</c:v>
                </c:pt>
                <c:pt idx="3">
                  <c:v>0.26031434184675833</c:v>
                </c:pt>
                <c:pt idx="4">
                  <c:v>0.33503836317135549</c:v>
                </c:pt>
                <c:pt idx="5">
                  <c:v>0.30321349029589562</c:v>
                </c:pt>
                <c:pt idx="6">
                  <c:v>0.35767634854771785</c:v>
                </c:pt>
                <c:pt idx="7">
                  <c:v>0.20389700765483645</c:v>
                </c:pt>
                <c:pt idx="8">
                  <c:v>0.32668711656441718</c:v>
                </c:pt>
                <c:pt idx="9">
                  <c:v>0.30234626932058267</c:v>
                </c:pt>
              </c:numCache>
            </c:numRef>
          </c:val>
        </c:ser>
        <c:ser>
          <c:idx val="6"/>
          <c:order val="6"/>
          <c:tx>
            <c:strRef>
              <c:f>'Coberturas área 65 años'!$T$1</c:f>
              <c:strCache>
                <c:ptCount val="1"/>
                <c:pt idx="0">
                  <c:v>Cobertura 1ª dosis nacidas 1961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'Coberturas área 65 años'!$T$2:$T$11</c:f>
              <c:numCache>
                <c:formatCode>0.00%</c:formatCode>
                <c:ptCount val="10"/>
                <c:pt idx="0">
                  <c:v>0.10743801652892562</c:v>
                </c:pt>
                <c:pt idx="1">
                  <c:v>0.21194879089615931</c:v>
                </c:pt>
                <c:pt idx="2">
                  <c:v>0.22689075630252101</c:v>
                </c:pt>
                <c:pt idx="3">
                  <c:v>0.15315315315315314</c:v>
                </c:pt>
                <c:pt idx="4">
                  <c:v>7.7230359520639141E-2</c:v>
                </c:pt>
                <c:pt idx="5">
                  <c:v>0.15734597156398103</c:v>
                </c:pt>
                <c:pt idx="6">
                  <c:v>0.19083333333333333</c:v>
                </c:pt>
                <c:pt idx="7">
                  <c:v>5.9755219582433405E-2</c:v>
                </c:pt>
                <c:pt idx="8">
                  <c:v>0.21100917431192662</c:v>
                </c:pt>
                <c:pt idx="9">
                  <c:v>0.16203270384848317</c:v>
                </c:pt>
              </c:numCache>
            </c:numRef>
          </c:val>
        </c:ser>
        <c:ser>
          <c:idx val="7"/>
          <c:order val="7"/>
          <c:tx>
            <c:strRef>
              <c:f>'Coberturas área 65 años'!$U$1</c:f>
              <c:strCache>
                <c:ptCount val="1"/>
                <c:pt idx="0">
                  <c:v>Cobertura 2ª dosis nacidas 1961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'Coberturas área 65 años'!$U$2:$U$11</c:f>
              <c:numCache>
                <c:formatCode>0.00%</c:formatCode>
                <c:ptCount val="10"/>
                <c:pt idx="0">
                  <c:v>3.7037037037037035E-2</c:v>
                </c:pt>
                <c:pt idx="1">
                  <c:v>7.5106685633001422E-2</c:v>
                </c:pt>
                <c:pt idx="2">
                  <c:v>7.7607513593672767E-2</c:v>
                </c:pt>
                <c:pt idx="3">
                  <c:v>3.903903903903904E-2</c:v>
                </c:pt>
                <c:pt idx="4">
                  <c:v>2.6631158455392809E-2</c:v>
                </c:pt>
                <c:pt idx="5">
                  <c:v>3.9810426540284362E-2</c:v>
                </c:pt>
                <c:pt idx="6">
                  <c:v>7.6249999999999998E-2</c:v>
                </c:pt>
                <c:pt idx="7">
                  <c:v>2.7357811375089993E-2</c:v>
                </c:pt>
                <c:pt idx="8">
                  <c:v>9.1743119266055051E-2</c:v>
                </c:pt>
                <c:pt idx="9">
                  <c:v>5.5497439850245002E-2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687072"/>
        <c:axId val="187685896"/>
      </c:barChart>
      <c:catAx>
        <c:axId val="18768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685896"/>
        <c:crosses val="autoZero"/>
        <c:auto val="1"/>
        <c:lblAlgn val="ctr"/>
        <c:lblOffset val="100"/>
        <c:noMultiLvlLbl val="0"/>
      </c:catAx>
      <c:valAx>
        <c:axId val="1876858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687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 de vacunación frente</a:t>
            </a:r>
            <a:r>
              <a:rPr lang="es-ES" baseline="0"/>
              <a:t> a </a:t>
            </a:r>
            <a:r>
              <a:rPr lang="es-ES"/>
              <a:t>herpes</a:t>
            </a:r>
            <a:r>
              <a:rPr lang="es-ES" baseline="0"/>
              <a:t> zóster 80 años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'Coberturas área 80 años'!$E$1</c:f>
              <c:strCache>
                <c:ptCount val="1"/>
                <c:pt idx="0">
                  <c:v>Cobertura 1ª dosis nacidas 1944</c:v>
                </c:pt>
              </c:strCache>
            </c:strRef>
          </c:tx>
          <c:spPr>
            <a:solidFill>
              <a:srgbClr val="FFCCCC"/>
            </a:solidFill>
            <a:ln>
              <a:noFill/>
            </a:ln>
            <a:effectLst/>
          </c:spPr>
          <c:invertIfNegative val="0"/>
          <c:cat>
            <c:strRef>
              <c:f>'Coberturas área 80 años'!$A$2:$A$11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área 80 años'!$E$2:$E$11</c:f>
              <c:numCache>
                <c:formatCode>0.00%</c:formatCode>
                <c:ptCount val="10"/>
                <c:pt idx="0">
                  <c:v>0.32679738562091504</c:v>
                </c:pt>
                <c:pt idx="1">
                  <c:v>0.44777031154551006</c:v>
                </c:pt>
                <c:pt idx="2">
                  <c:v>0.45777777777777778</c:v>
                </c:pt>
                <c:pt idx="3">
                  <c:v>0.39635535307517084</c:v>
                </c:pt>
                <c:pt idx="4">
                  <c:v>0.43729903536977494</c:v>
                </c:pt>
                <c:pt idx="5">
                  <c:v>0.4101123595505618</c:v>
                </c:pt>
                <c:pt idx="6">
                  <c:v>0.46066252587991718</c:v>
                </c:pt>
                <c:pt idx="7">
                  <c:v>0.24742268041237114</c:v>
                </c:pt>
                <c:pt idx="8">
                  <c:v>0.38175675675675674</c:v>
                </c:pt>
                <c:pt idx="9">
                  <c:v>0.40229450327786181</c:v>
                </c:pt>
              </c:numCache>
            </c:numRef>
          </c:val>
        </c:ser>
        <c:ser>
          <c:idx val="4"/>
          <c:order val="1"/>
          <c:tx>
            <c:strRef>
              <c:f>'Coberturas área 80 años'!$F$1</c:f>
              <c:strCache>
                <c:ptCount val="1"/>
                <c:pt idx="0">
                  <c:v>Cobertura 2ª dosis nacidas 1944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val>
            <c:numRef>
              <c:f>'Coberturas área 80 años'!$F$2:$F$11</c:f>
              <c:numCache>
                <c:formatCode>0.00%</c:formatCode>
                <c:ptCount val="10"/>
                <c:pt idx="0">
                  <c:v>0.27378358750907772</c:v>
                </c:pt>
                <c:pt idx="1">
                  <c:v>0.37935247403787414</c:v>
                </c:pt>
                <c:pt idx="2">
                  <c:v>0.40444444444444444</c:v>
                </c:pt>
                <c:pt idx="3">
                  <c:v>0.26423690205011391</c:v>
                </c:pt>
                <c:pt idx="4">
                  <c:v>0.4212218649517685</c:v>
                </c:pt>
                <c:pt idx="5">
                  <c:v>0.3167134831460674</c:v>
                </c:pt>
                <c:pt idx="6">
                  <c:v>0.39855072463768115</c:v>
                </c:pt>
                <c:pt idx="7">
                  <c:v>0.21305841924398625</c:v>
                </c:pt>
                <c:pt idx="8">
                  <c:v>0.34459459459459457</c:v>
                </c:pt>
                <c:pt idx="9">
                  <c:v>0.33673726676752397</c:v>
                </c:pt>
              </c:numCache>
            </c:numRef>
          </c:val>
        </c:ser>
        <c:ser>
          <c:idx val="1"/>
          <c:order val="2"/>
          <c:tx>
            <c:strRef>
              <c:f>'Coberturas área 80 años'!$J$1</c:f>
              <c:strCache>
                <c:ptCount val="1"/>
                <c:pt idx="0">
                  <c:v>Cobertura 1ª dosis nacidas 1945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'Coberturas área 80 años'!$A$2:$A$11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área 80 años'!$J$2:$J$11</c:f>
              <c:numCache>
                <c:formatCode>0.00%</c:formatCode>
                <c:ptCount val="10"/>
                <c:pt idx="0">
                  <c:v>0.25953721075672292</c:v>
                </c:pt>
                <c:pt idx="1">
                  <c:v>0.41721854304635764</c:v>
                </c:pt>
                <c:pt idx="2">
                  <c:v>0.39224526600541026</c:v>
                </c:pt>
                <c:pt idx="3">
                  <c:v>0.32871972318339099</c:v>
                </c:pt>
                <c:pt idx="4">
                  <c:v>0.39634146341463417</c:v>
                </c:pt>
                <c:pt idx="5">
                  <c:v>0.37634408602150538</c:v>
                </c:pt>
                <c:pt idx="6">
                  <c:v>0.4157303370786517</c:v>
                </c:pt>
                <c:pt idx="7">
                  <c:v>0.26264274061990212</c:v>
                </c:pt>
                <c:pt idx="8">
                  <c:v>0.36827195467422097</c:v>
                </c:pt>
                <c:pt idx="9">
                  <c:v>0.36159896562870381</c:v>
                </c:pt>
              </c:numCache>
            </c:numRef>
          </c:val>
        </c:ser>
        <c:ser>
          <c:idx val="5"/>
          <c:order val="3"/>
          <c:tx>
            <c:strRef>
              <c:f>'Coberturas área 80 años'!$K$1</c:f>
              <c:strCache>
                <c:ptCount val="1"/>
                <c:pt idx="0">
                  <c:v>Cobertura 2ª dosis nacidas 1945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'Coberturas área 80 años'!$K$2:$K$11</c:f>
              <c:numCache>
                <c:formatCode>0.00%</c:formatCode>
                <c:ptCount val="10"/>
                <c:pt idx="0">
                  <c:v>0.21575984990619138</c:v>
                </c:pt>
                <c:pt idx="1">
                  <c:v>0.34691798267957208</c:v>
                </c:pt>
                <c:pt idx="2">
                  <c:v>0.33543733092876465</c:v>
                </c:pt>
                <c:pt idx="3">
                  <c:v>0.21453287197231835</c:v>
                </c:pt>
                <c:pt idx="4">
                  <c:v>0.34756097560975607</c:v>
                </c:pt>
                <c:pt idx="5">
                  <c:v>0.27134724857685011</c:v>
                </c:pt>
                <c:pt idx="6">
                  <c:v>0.34312878133102853</c:v>
                </c:pt>
                <c:pt idx="7">
                  <c:v>0.22022838499184338</c:v>
                </c:pt>
                <c:pt idx="8">
                  <c:v>0.30878186968838528</c:v>
                </c:pt>
                <c:pt idx="9">
                  <c:v>0.29156340911539702</c:v>
                </c:pt>
              </c:numCache>
            </c:numRef>
          </c:val>
        </c:ser>
        <c:ser>
          <c:idx val="2"/>
          <c:order val="4"/>
          <c:tx>
            <c:strRef>
              <c:f>'Coberturas área 80 años'!$O$1</c:f>
              <c:strCache>
                <c:ptCount val="1"/>
                <c:pt idx="0">
                  <c:v>Cobertura 1ª dosis nacidas 1946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  <a:effectLst/>
          </c:spPr>
          <c:invertIfNegative val="0"/>
          <c:val>
            <c:numRef>
              <c:f>'Coberturas área 80 años'!$O$2:$O$11</c:f>
              <c:numCache>
                <c:formatCode>0.00%</c:formatCode>
                <c:ptCount val="10"/>
                <c:pt idx="0">
                  <c:v>0.11411992263056092</c:v>
                </c:pt>
                <c:pt idx="1">
                  <c:v>0.26274713839750258</c:v>
                </c:pt>
                <c:pt idx="2">
                  <c:v>0.26672384219554029</c:v>
                </c:pt>
                <c:pt idx="3">
                  <c:v>0.18108651911468812</c:v>
                </c:pt>
                <c:pt idx="4">
                  <c:v>0.15217391304347827</c:v>
                </c:pt>
                <c:pt idx="5">
                  <c:v>0.20749838396897222</c:v>
                </c:pt>
                <c:pt idx="6">
                  <c:v>0.24480578139114725</c:v>
                </c:pt>
                <c:pt idx="7">
                  <c:v>5.6726094003241488E-2</c:v>
                </c:pt>
                <c:pt idx="8">
                  <c:v>0.21726190476190477</c:v>
                </c:pt>
                <c:pt idx="9">
                  <c:v>0.20209597352454495</c:v>
                </c:pt>
              </c:numCache>
            </c:numRef>
          </c:val>
        </c:ser>
        <c:ser>
          <c:idx val="3"/>
          <c:order val="5"/>
          <c:tx>
            <c:strRef>
              <c:f>'Coberturas área 80 años'!$P$1</c:f>
              <c:strCache>
                <c:ptCount val="1"/>
                <c:pt idx="0">
                  <c:v>Cobertura 2ª dosis nacidas 1946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val>
            <c:numRef>
              <c:f>'Coberturas área 80 años'!$P$2:$P$11</c:f>
              <c:numCache>
                <c:formatCode>0.00%</c:formatCode>
                <c:ptCount val="10"/>
                <c:pt idx="0">
                  <c:v>4.7711154094132818E-2</c:v>
                </c:pt>
                <c:pt idx="1">
                  <c:v>9.8855359001040588E-2</c:v>
                </c:pt>
                <c:pt idx="2">
                  <c:v>0.10463121783876501</c:v>
                </c:pt>
                <c:pt idx="3">
                  <c:v>4.2253521126760563E-2</c:v>
                </c:pt>
                <c:pt idx="4">
                  <c:v>6.8322981366459631E-2</c:v>
                </c:pt>
                <c:pt idx="5">
                  <c:v>3.94311570782159E-2</c:v>
                </c:pt>
                <c:pt idx="6">
                  <c:v>9.4850948509485097E-2</c:v>
                </c:pt>
                <c:pt idx="7">
                  <c:v>2.4311183144246355E-2</c:v>
                </c:pt>
                <c:pt idx="8">
                  <c:v>0.12202380952380952</c:v>
                </c:pt>
                <c:pt idx="9">
                  <c:v>7.1814671814671813E-2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681584"/>
        <c:axId val="187687464"/>
      </c:barChart>
      <c:catAx>
        <c:axId val="18768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687464"/>
        <c:crosses val="autoZero"/>
        <c:auto val="1"/>
        <c:lblAlgn val="ctr"/>
        <c:lblOffset val="100"/>
        <c:noMultiLvlLbl val="0"/>
      </c:catAx>
      <c:valAx>
        <c:axId val="1876874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681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12</xdr:row>
      <xdr:rowOff>152401</xdr:rowOff>
    </xdr:from>
    <xdr:to>
      <xdr:col>13</xdr:col>
      <xdr:colOff>1476375</xdr:colOff>
      <xdr:row>36</xdr:row>
      <xdr:rowOff>9525</xdr:rowOff>
    </xdr:to>
    <xdr:graphicFrame macro="">
      <xdr:nvGraphicFramePr>
        <xdr:cNvPr id="3" name="Gráfico 2" descr="Se muestra la cobertura de vacunación frente a herpes zóster en personas de 65 años por distintas franjas de edad en el total del SMS y por área sanitaria" title="Cobertura de vacunación antineumocócica en personas de 65 años o má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12</xdr:row>
      <xdr:rowOff>152401</xdr:rowOff>
    </xdr:from>
    <xdr:to>
      <xdr:col>11</xdr:col>
      <xdr:colOff>0</xdr:colOff>
      <xdr:row>36</xdr:row>
      <xdr:rowOff>9525</xdr:rowOff>
    </xdr:to>
    <xdr:graphicFrame macro="">
      <xdr:nvGraphicFramePr>
        <xdr:cNvPr id="2" name="Gráfico 1" descr="Se muestra la cobertura de vacunación frente a herpes zóster en personas de 80 años por distintas franjas de edad en el total del SMS y por área sanitaria" title="Cobertura de vacunación antineumocócica en personas de 65 años o má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opLeftCell="K25" workbookViewId="0">
      <selection activeCell="R1" sqref="R1"/>
    </sheetView>
  </sheetViews>
  <sheetFormatPr baseColWidth="10" defaultRowHeight="15" x14ac:dyDescent="0.25"/>
  <cols>
    <col min="1" max="1" width="23.5703125" bestFit="1" customWidth="1"/>
    <col min="2" max="3" width="19.5703125" bestFit="1" customWidth="1"/>
    <col min="4" max="4" width="20.42578125" bestFit="1" customWidth="1"/>
    <col min="5" max="5" width="29" bestFit="1" customWidth="1"/>
    <col min="6" max="6" width="29.140625" bestFit="1" customWidth="1"/>
    <col min="7" max="7" width="19.5703125" style="6" bestFit="1" customWidth="1"/>
    <col min="8" max="8" width="19.5703125" bestFit="1" customWidth="1"/>
    <col min="9" max="9" width="21.5703125" bestFit="1" customWidth="1"/>
    <col min="10" max="10" width="29" style="1" bestFit="1" customWidth="1"/>
    <col min="11" max="11" width="29" style="1" customWidth="1"/>
    <col min="12" max="13" width="19.42578125" bestFit="1" customWidth="1"/>
    <col min="14" max="14" width="20.42578125" bestFit="1" customWidth="1"/>
    <col min="15" max="16" width="29" style="1" bestFit="1" customWidth="1"/>
    <col min="17" max="18" width="19.5703125" bestFit="1" customWidth="1"/>
    <col min="19" max="19" width="20.42578125" bestFit="1" customWidth="1"/>
    <col min="20" max="20" width="29" bestFit="1" customWidth="1"/>
    <col min="21" max="21" width="29.140625" bestFit="1" customWidth="1"/>
  </cols>
  <sheetData>
    <row r="1" spans="1:21" x14ac:dyDescent="0.25">
      <c r="A1" t="s">
        <v>25</v>
      </c>
      <c r="B1" t="s">
        <v>128</v>
      </c>
      <c r="C1" t="s">
        <v>129</v>
      </c>
      <c r="D1" t="s">
        <v>130</v>
      </c>
      <c r="E1" t="s">
        <v>131</v>
      </c>
      <c r="F1" t="s">
        <v>133</v>
      </c>
      <c r="G1" s="6" t="s">
        <v>124</v>
      </c>
      <c r="H1" t="s">
        <v>123</v>
      </c>
      <c r="I1" t="s">
        <v>134</v>
      </c>
      <c r="J1" s="1" t="s">
        <v>127</v>
      </c>
      <c r="K1" s="1" t="s">
        <v>126</v>
      </c>
      <c r="L1" t="s">
        <v>136</v>
      </c>
      <c r="M1" t="s">
        <v>135</v>
      </c>
      <c r="N1" t="s">
        <v>137</v>
      </c>
      <c r="O1" s="1" t="s">
        <v>138</v>
      </c>
      <c r="P1" s="1" t="s">
        <v>139</v>
      </c>
      <c r="Q1" t="s">
        <v>151</v>
      </c>
      <c r="R1" t="s">
        <v>152</v>
      </c>
      <c r="S1" t="s">
        <v>153</v>
      </c>
      <c r="T1" t="s">
        <v>154</v>
      </c>
      <c r="U1" t="s">
        <v>155</v>
      </c>
    </row>
    <row r="2" spans="1:21" x14ac:dyDescent="0.25">
      <c r="A2" t="s">
        <v>0</v>
      </c>
      <c r="B2">
        <v>58</v>
      </c>
      <c r="C2">
        <v>50</v>
      </c>
      <c r="D2">
        <v>107</v>
      </c>
      <c r="E2" s="1">
        <f>B2/D2</f>
        <v>0.54205607476635509</v>
      </c>
      <c r="F2" s="1">
        <f>C2/D2</f>
        <v>0.46728971962616822</v>
      </c>
      <c r="G2" s="6">
        <v>61</v>
      </c>
      <c r="H2">
        <v>49</v>
      </c>
      <c r="I2">
        <v>104</v>
      </c>
      <c r="J2" s="1">
        <f>G2/I2</f>
        <v>0.58653846153846156</v>
      </c>
      <c r="K2" s="1">
        <f>H2/I2</f>
        <v>0.47115384615384615</v>
      </c>
      <c r="L2">
        <v>59</v>
      </c>
      <c r="M2">
        <v>45</v>
      </c>
      <c r="N2">
        <v>109</v>
      </c>
      <c r="O2" s="1">
        <f>L2/N2</f>
        <v>0.54128440366972475</v>
      </c>
      <c r="P2" s="1">
        <f>M2/N2</f>
        <v>0.41284403669724773</v>
      </c>
      <c r="Q2">
        <v>27</v>
      </c>
      <c r="R2">
        <v>7</v>
      </c>
      <c r="S2">
        <v>99</v>
      </c>
      <c r="T2" s="1">
        <f>Q2/S2</f>
        <v>0.27272727272727271</v>
      </c>
      <c r="U2" s="1">
        <f>R2/S2</f>
        <v>7.0707070707070704E-2</v>
      </c>
    </row>
    <row r="3" spans="1:21" x14ac:dyDescent="0.25">
      <c r="A3" t="s">
        <v>1</v>
      </c>
      <c r="B3">
        <v>75</v>
      </c>
      <c r="C3">
        <v>66</v>
      </c>
      <c r="D3">
        <v>150</v>
      </c>
      <c r="E3" s="1">
        <f t="shared" ref="E3:E47" si="0">B3/D3</f>
        <v>0.5</v>
      </c>
      <c r="F3" s="1">
        <f t="shared" ref="F3:F47" si="1">C3/D3</f>
        <v>0.44</v>
      </c>
      <c r="G3" s="6">
        <v>65</v>
      </c>
      <c r="H3">
        <v>54</v>
      </c>
      <c r="I3">
        <v>176</v>
      </c>
      <c r="J3" s="1">
        <f t="shared" ref="J3:J47" si="2">G3/I3</f>
        <v>0.36931818181818182</v>
      </c>
      <c r="K3" s="1">
        <f t="shared" ref="K3:K47" si="3">H3/I3</f>
        <v>0.30681818181818182</v>
      </c>
      <c r="L3">
        <v>48</v>
      </c>
      <c r="M3">
        <v>45</v>
      </c>
      <c r="N3">
        <v>159</v>
      </c>
      <c r="O3" s="1">
        <f t="shared" ref="O3:O47" si="4">L3/N3</f>
        <v>0.30188679245283018</v>
      </c>
      <c r="P3" s="1">
        <f t="shared" ref="P3:P47" si="5">M3/N3</f>
        <v>0.28301886792452829</v>
      </c>
      <c r="Q3">
        <v>27</v>
      </c>
      <c r="R3">
        <v>14</v>
      </c>
      <c r="S3">
        <v>153</v>
      </c>
      <c r="T3" s="1">
        <f t="shared" ref="T3:T47" si="6">Q3/S3</f>
        <v>0.17647058823529413</v>
      </c>
      <c r="U3" s="1">
        <f t="shared" ref="U3:U47" si="7">R3/S3</f>
        <v>9.1503267973856203E-2</v>
      </c>
    </row>
    <row r="4" spans="1:21" x14ac:dyDescent="0.25">
      <c r="A4" t="s">
        <v>2</v>
      </c>
      <c r="B4">
        <v>261</v>
      </c>
      <c r="C4">
        <v>242</v>
      </c>
      <c r="D4">
        <v>477</v>
      </c>
      <c r="E4" s="1">
        <f t="shared" si="0"/>
        <v>0.54716981132075471</v>
      </c>
      <c r="F4" s="1">
        <f t="shared" si="1"/>
        <v>0.5073375262054507</v>
      </c>
      <c r="G4" s="6">
        <v>228</v>
      </c>
      <c r="H4">
        <v>213</v>
      </c>
      <c r="I4">
        <v>502</v>
      </c>
      <c r="J4" s="1">
        <f t="shared" si="2"/>
        <v>0.4541832669322709</v>
      </c>
      <c r="K4" s="1">
        <f t="shared" si="3"/>
        <v>0.42430278884462153</v>
      </c>
      <c r="L4">
        <v>150</v>
      </c>
      <c r="M4">
        <v>137</v>
      </c>
      <c r="N4">
        <v>442</v>
      </c>
      <c r="O4" s="1">
        <f t="shared" si="4"/>
        <v>0.33936651583710409</v>
      </c>
      <c r="P4" s="1">
        <f t="shared" si="5"/>
        <v>0.30995475113122173</v>
      </c>
      <c r="Q4">
        <v>45</v>
      </c>
      <c r="R4">
        <v>19</v>
      </c>
      <c r="S4">
        <v>443</v>
      </c>
      <c r="T4" s="1">
        <f t="shared" si="6"/>
        <v>0.10158013544018059</v>
      </c>
      <c r="U4" s="1">
        <f t="shared" si="7"/>
        <v>4.2889390519187359E-2</v>
      </c>
    </row>
    <row r="5" spans="1:21" x14ac:dyDescent="0.25">
      <c r="A5" t="s">
        <v>3</v>
      </c>
      <c r="B5">
        <v>10</v>
      </c>
      <c r="C5">
        <v>8</v>
      </c>
      <c r="D5">
        <v>22</v>
      </c>
      <c r="E5" s="1">
        <f t="shared" si="0"/>
        <v>0.45454545454545453</v>
      </c>
      <c r="F5" s="1">
        <f t="shared" si="1"/>
        <v>0.36363636363636365</v>
      </c>
      <c r="G5" s="6">
        <v>8</v>
      </c>
      <c r="H5">
        <v>7</v>
      </c>
      <c r="I5">
        <v>19</v>
      </c>
      <c r="J5" s="1">
        <f t="shared" si="2"/>
        <v>0.42105263157894735</v>
      </c>
      <c r="K5" s="1">
        <f t="shared" si="3"/>
        <v>0.36842105263157893</v>
      </c>
      <c r="L5">
        <v>2</v>
      </c>
      <c r="M5">
        <v>2</v>
      </c>
      <c r="N5">
        <v>7</v>
      </c>
      <c r="O5" s="1">
        <f t="shared" si="4"/>
        <v>0.2857142857142857</v>
      </c>
      <c r="P5" s="1">
        <f t="shared" si="5"/>
        <v>0.2857142857142857</v>
      </c>
      <c r="Q5">
        <v>1</v>
      </c>
      <c r="R5">
        <v>0</v>
      </c>
      <c r="S5">
        <v>18</v>
      </c>
      <c r="T5" s="1">
        <f t="shared" si="6"/>
        <v>5.5555555555555552E-2</v>
      </c>
      <c r="U5" s="1">
        <f t="shared" si="7"/>
        <v>0</v>
      </c>
    </row>
    <row r="6" spans="1:21" x14ac:dyDescent="0.25">
      <c r="A6" t="s">
        <v>4</v>
      </c>
      <c r="B6">
        <v>152</v>
      </c>
      <c r="C6">
        <v>140</v>
      </c>
      <c r="D6">
        <v>415</v>
      </c>
      <c r="E6" s="1">
        <f t="shared" si="0"/>
        <v>0.36626506024096384</v>
      </c>
      <c r="F6" s="1">
        <f t="shared" si="1"/>
        <v>0.33734939759036142</v>
      </c>
      <c r="G6" s="6">
        <v>105</v>
      </c>
      <c r="H6">
        <v>92</v>
      </c>
      <c r="I6">
        <v>446</v>
      </c>
      <c r="J6" s="1">
        <f t="shared" si="2"/>
        <v>0.23542600896860988</v>
      </c>
      <c r="K6" s="1">
        <f t="shared" si="3"/>
        <v>0.20627802690582961</v>
      </c>
      <c r="L6">
        <v>163</v>
      </c>
      <c r="M6">
        <v>145</v>
      </c>
      <c r="N6">
        <v>490</v>
      </c>
      <c r="O6" s="1">
        <f t="shared" si="4"/>
        <v>0.33265306122448979</v>
      </c>
      <c r="P6" s="1">
        <f t="shared" si="5"/>
        <v>0.29591836734693877</v>
      </c>
      <c r="Q6">
        <v>78</v>
      </c>
      <c r="R6">
        <v>24</v>
      </c>
      <c r="S6">
        <v>500</v>
      </c>
      <c r="T6" s="1">
        <f t="shared" si="6"/>
        <v>0.156</v>
      </c>
      <c r="U6" s="1">
        <f t="shared" si="7"/>
        <v>4.8000000000000001E-2</v>
      </c>
    </row>
    <row r="7" spans="1:21" x14ac:dyDescent="0.25">
      <c r="A7" t="s">
        <v>5</v>
      </c>
      <c r="B7">
        <v>52</v>
      </c>
      <c r="C7">
        <v>46</v>
      </c>
      <c r="D7">
        <v>217</v>
      </c>
      <c r="E7" s="1">
        <f t="shared" si="0"/>
        <v>0.23963133640552994</v>
      </c>
      <c r="F7" s="1">
        <f t="shared" si="1"/>
        <v>0.2119815668202765</v>
      </c>
      <c r="G7" s="6">
        <v>23</v>
      </c>
      <c r="H7">
        <v>20</v>
      </c>
      <c r="I7">
        <v>219</v>
      </c>
      <c r="J7" s="1">
        <f t="shared" si="2"/>
        <v>0.1050228310502283</v>
      </c>
      <c r="K7" s="1">
        <f t="shared" si="3"/>
        <v>9.1324200913242004E-2</v>
      </c>
      <c r="L7">
        <v>47</v>
      </c>
      <c r="M7">
        <v>33</v>
      </c>
      <c r="N7">
        <v>250</v>
      </c>
      <c r="O7" s="1">
        <f t="shared" si="4"/>
        <v>0.188</v>
      </c>
      <c r="P7" s="1">
        <f t="shared" si="5"/>
        <v>0.13200000000000001</v>
      </c>
      <c r="Q7">
        <v>13</v>
      </c>
      <c r="R7">
        <v>8</v>
      </c>
      <c r="S7">
        <v>243</v>
      </c>
      <c r="T7" s="1">
        <f t="shared" si="6"/>
        <v>5.3497942386831275E-2</v>
      </c>
      <c r="U7" s="1">
        <f t="shared" si="7"/>
        <v>3.292181069958848E-2</v>
      </c>
    </row>
    <row r="8" spans="1:21" x14ac:dyDescent="0.25">
      <c r="A8" t="s">
        <v>6</v>
      </c>
      <c r="B8">
        <v>8</v>
      </c>
      <c r="C8">
        <v>8</v>
      </c>
      <c r="D8">
        <v>16</v>
      </c>
      <c r="E8" s="1">
        <f t="shared" si="0"/>
        <v>0.5</v>
      </c>
      <c r="F8" s="1">
        <f t="shared" si="1"/>
        <v>0.5</v>
      </c>
      <c r="G8" s="6">
        <v>7</v>
      </c>
      <c r="H8">
        <v>7</v>
      </c>
      <c r="I8">
        <v>18</v>
      </c>
      <c r="J8" s="1">
        <f t="shared" si="2"/>
        <v>0.3888888888888889</v>
      </c>
      <c r="K8" s="1">
        <f t="shared" si="3"/>
        <v>0.3888888888888889</v>
      </c>
      <c r="L8">
        <v>8</v>
      </c>
      <c r="M8">
        <v>7</v>
      </c>
      <c r="N8">
        <v>20</v>
      </c>
      <c r="O8" s="1">
        <f t="shared" si="4"/>
        <v>0.4</v>
      </c>
      <c r="P8" s="1">
        <f t="shared" si="5"/>
        <v>0.35</v>
      </c>
      <c r="Q8">
        <v>9</v>
      </c>
      <c r="R8">
        <v>1</v>
      </c>
      <c r="S8">
        <v>17</v>
      </c>
      <c r="T8" s="1">
        <f t="shared" si="6"/>
        <v>0.52941176470588236</v>
      </c>
      <c r="U8" s="1">
        <f t="shared" si="7"/>
        <v>5.8823529411764705E-2</v>
      </c>
    </row>
    <row r="9" spans="1:21" x14ac:dyDescent="0.25">
      <c r="A9" t="s">
        <v>7</v>
      </c>
      <c r="B9">
        <v>54</v>
      </c>
      <c r="C9">
        <v>51</v>
      </c>
      <c r="D9">
        <v>88</v>
      </c>
      <c r="E9" s="1">
        <f t="shared" si="0"/>
        <v>0.61363636363636365</v>
      </c>
      <c r="F9" s="1">
        <f t="shared" si="1"/>
        <v>0.57954545454545459</v>
      </c>
      <c r="G9" s="6">
        <v>47</v>
      </c>
      <c r="H9">
        <v>40</v>
      </c>
      <c r="I9">
        <v>96</v>
      </c>
      <c r="J9" s="1">
        <f t="shared" si="2"/>
        <v>0.48958333333333331</v>
      </c>
      <c r="K9" s="1">
        <f t="shared" si="3"/>
        <v>0.41666666666666669</v>
      </c>
      <c r="L9">
        <v>48</v>
      </c>
      <c r="M9">
        <v>35</v>
      </c>
      <c r="N9">
        <v>112</v>
      </c>
      <c r="O9" s="1">
        <f t="shared" si="4"/>
        <v>0.42857142857142855</v>
      </c>
      <c r="P9" s="1">
        <f t="shared" si="5"/>
        <v>0.3125</v>
      </c>
      <c r="Q9">
        <v>26</v>
      </c>
      <c r="R9">
        <v>6</v>
      </c>
      <c r="S9">
        <v>106</v>
      </c>
      <c r="T9" s="1">
        <f t="shared" si="6"/>
        <v>0.24528301886792453</v>
      </c>
      <c r="U9" s="1">
        <f t="shared" si="7"/>
        <v>5.6603773584905662E-2</v>
      </c>
    </row>
    <row r="10" spans="1:21" x14ac:dyDescent="0.25">
      <c r="A10" t="s">
        <v>8</v>
      </c>
      <c r="B10">
        <v>86</v>
      </c>
      <c r="C10">
        <v>77</v>
      </c>
      <c r="D10">
        <v>246</v>
      </c>
      <c r="E10" s="1">
        <f t="shared" si="0"/>
        <v>0.34959349593495936</v>
      </c>
      <c r="F10" s="1">
        <f t="shared" si="1"/>
        <v>0.31300813008130079</v>
      </c>
      <c r="G10" s="6">
        <v>84</v>
      </c>
      <c r="H10">
        <v>76</v>
      </c>
      <c r="I10">
        <v>291</v>
      </c>
      <c r="J10" s="1">
        <f t="shared" si="2"/>
        <v>0.28865979381443296</v>
      </c>
      <c r="K10" s="1">
        <f t="shared" si="3"/>
        <v>0.2611683848797251</v>
      </c>
      <c r="L10">
        <v>87</v>
      </c>
      <c r="M10">
        <v>78</v>
      </c>
      <c r="N10">
        <v>279</v>
      </c>
      <c r="O10" s="1">
        <f t="shared" si="4"/>
        <v>0.31182795698924731</v>
      </c>
      <c r="P10" s="1">
        <f t="shared" si="5"/>
        <v>0.27956989247311825</v>
      </c>
      <c r="Q10">
        <v>18</v>
      </c>
      <c r="R10">
        <v>7</v>
      </c>
      <c r="S10">
        <v>292</v>
      </c>
      <c r="T10" s="1">
        <f t="shared" si="6"/>
        <v>6.1643835616438353E-2</v>
      </c>
      <c r="U10" s="1">
        <f t="shared" si="7"/>
        <v>2.3972602739726026E-2</v>
      </c>
    </row>
    <row r="11" spans="1:21" x14ac:dyDescent="0.25">
      <c r="A11" t="s">
        <v>9</v>
      </c>
      <c r="B11">
        <v>96</v>
      </c>
      <c r="C11">
        <v>93</v>
      </c>
      <c r="D11">
        <v>200</v>
      </c>
      <c r="E11" s="1">
        <f t="shared" si="0"/>
        <v>0.48</v>
      </c>
      <c r="F11" s="1">
        <f t="shared" si="1"/>
        <v>0.46500000000000002</v>
      </c>
      <c r="G11" s="6">
        <v>92</v>
      </c>
      <c r="H11">
        <v>85</v>
      </c>
      <c r="I11">
        <v>204</v>
      </c>
      <c r="J11" s="1">
        <f t="shared" si="2"/>
        <v>0.45098039215686275</v>
      </c>
      <c r="K11" s="1">
        <f t="shared" si="3"/>
        <v>0.41666666666666669</v>
      </c>
      <c r="L11">
        <v>77</v>
      </c>
      <c r="M11">
        <v>62</v>
      </c>
      <c r="N11">
        <v>206</v>
      </c>
      <c r="O11" s="1">
        <f t="shared" si="4"/>
        <v>0.37378640776699029</v>
      </c>
      <c r="P11" s="1">
        <f t="shared" si="5"/>
        <v>0.30097087378640774</v>
      </c>
      <c r="Q11">
        <v>57</v>
      </c>
      <c r="R11">
        <v>8</v>
      </c>
      <c r="S11">
        <v>222</v>
      </c>
      <c r="T11" s="1">
        <f t="shared" si="6"/>
        <v>0.25675675675675674</v>
      </c>
      <c r="U11" s="1">
        <f t="shared" si="7"/>
        <v>3.6036036036036036E-2</v>
      </c>
    </row>
    <row r="12" spans="1:21" x14ac:dyDescent="0.25">
      <c r="A12" t="s">
        <v>10</v>
      </c>
      <c r="B12">
        <v>69</v>
      </c>
      <c r="C12">
        <v>64</v>
      </c>
      <c r="D12">
        <v>104</v>
      </c>
      <c r="E12" s="1">
        <f t="shared" si="0"/>
        <v>0.66346153846153844</v>
      </c>
      <c r="F12" s="1">
        <f t="shared" si="1"/>
        <v>0.61538461538461542</v>
      </c>
      <c r="G12" s="6">
        <v>64</v>
      </c>
      <c r="H12">
        <v>58</v>
      </c>
      <c r="I12">
        <v>117</v>
      </c>
      <c r="J12" s="1">
        <f t="shared" si="2"/>
        <v>0.54700854700854706</v>
      </c>
      <c r="K12" s="1">
        <f t="shared" si="3"/>
        <v>0.49572649572649574</v>
      </c>
      <c r="L12">
        <v>46</v>
      </c>
      <c r="M12">
        <v>40</v>
      </c>
      <c r="N12">
        <v>95</v>
      </c>
      <c r="O12" s="1">
        <f t="shared" si="4"/>
        <v>0.48421052631578948</v>
      </c>
      <c r="P12" s="1">
        <f t="shared" si="5"/>
        <v>0.42105263157894735</v>
      </c>
      <c r="Q12">
        <v>19</v>
      </c>
      <c r="R12">
        <v>4</v>
      </c>
      <c r="S12">
        <v>121</v>
      </c>
      <c r="T12" s="1">
        <f t="shared" si="6"/>
        <v>0.15702479338842976</v>
      </c>
      <c r="U12" s="1">
        <f t="shared" si="7"/>
        <v>3.3057851239669422E-2</v>
      </c>
    </row>
    <row r="13" spans="1:21" x14ac:dyDescent="0.25">
      <c r="A13" t="s">
        <v>11</v>
      </c>
      <c r="B13">
        <v>32</v>
      </c>
      <c r="C13">
        <v>31</v>
      </c>
      <c r="D13">
        <v>66</v>
      </c>
      <c r="E13" s="1">
        <f t="shared" si="0"/>
        <v>0.48484848484848486</v>
      </c>
      <c r="F13" s="1">
        <f t="shared" si="1"/>
        <v>0.46969696969696972</v>
      </c>
      <c r="G13" s="6">
        <v>35</v>
      </c>
      <c r="H13">
        <v>34</v>
      </c>
      <c r="I13">
        <v>75</v>
      </c>
      <c r="J13" s="1">
        <f t="shared" si="2"/>
        <v>0.46666666666666667</v>
      </c>
      <c r="K13" s="1">
        <f t="shared" si="3"/>
        <v>0.45333333333333331</v>
      </c>
      <c r="L13">
        <v>22</v>
      </c>
      <c r="M13">
        <v>21</v>
      </c>
      <c r="N13">
        <v>74</v>
      </c>
      <c r="O13" s="1">
        <f t="shared" si="4"/>
        <v>0.29729729729729731</v>
      </c>
      <c r="P13" s="1">
        <f t="shared" si="5"/>
        <v>0.28378378378378377</v>
      </c>
      <c r="Q13">
        <v>18</v>
      </c>
      <c r="R13">
        <v>3</v>
      </c>
      <c r="S13">
        <v>74</v>
      </c>
      <c r="T13" s="1">
        <f t="shared" si="6"/>
        <v>0.24324324324324326</v>
      </c>
      <c r="U13" s="1">
        <f t="shared" si="7"/>
        <v>4.0540540540540543E-2</v>
      </c>
    </row>
    <row r="14" spans="1:21" x14ac:dyDescent="0.25">
      <c r="A14" t="s">
        <v>12</v>
      </c>
      <c r="B14">
        <v>91</v>
      </c>
      <c r="C14">
        <v>85</v>
      </c>
      <c r="D14">
        <v>162</v>
      </c>
      <c r="E14" s="1">
        <f t="shared" si="0"/>
        <v>0.56172839506172845</v>
      </c>
      <c r="F14" s="1">
        <f t="shared" si="1"/>
        <v>0.52469135802469136</v>
      </c>
      <c r="G14" s="6">
        <v>71</v>
      </c>
      <c r="H14">
        <v>66</v>
      </c>
      <c r="I14">
        <v>193</v>
      </c>
      <c r="J14" s="1">
        <f t="shared" si="2"/>
        <v>0.36787564766839376</v>
      </c>
      <c r="K14" s="1">
        <f t="shared" si="3"/>
        <v>0.34196891191709844</v>
      </c>
      <c r="L14">
        <v>70</v>
      </c>
      <c r="M14">
        <v>58</v>
      </c>
      <c r="N14">
        <v>169</v>
      </c>
      <c r="O14" s="1">
        <f t="shared" si="4"/>
        <v>0.41420118343195267</v>
      </c>
      <c r="P14" s="1">
        <f t="shared" si="5"/>
        <v>0.34319526627218933</v>
      </c>
      <c r="Q14">
        <v>32</v>
      </c>
      <c r="R14">
        <v>9</v>
      </c>
      <c r="S14">
        <v>185</v>
      </c>
      <c r="T14" s="1">
        <f t="shared" si="6"/>
        <v>0.17297297297297298</v>
      </c>
      <c r="U14" s="1">
        <f t="shared" si="7"/>
        <v>4.8648648648648651E-2</v>
      </c>
    </row>
    <row r="15" spans="1:21" x14ac:dyDescent="0.25">
      <c r="A15" t="s">
        <v>13</v>
      </c>
      <c r="B15">
        <v>48</v>
      </c>
      <c r="C15">
        <v>35</v>
      </c>
      <c r="D15">
        <v>124</v>
      </c>
      <c r="E15" s="1">
        <f t="shared" si="0"/>
        <v>0.38709677419354838</v>
      </c>
      <c r="F15" s="1">
        <f t="shared" si="1"/>
        <v>0.28225806451612906</v>
      </c>
      <c r="G15" s="6">
        <v>58</v>
      </c>
      <c r="H15">
        <v>30</v>
      </c>
      <c r="I15">
        <v>158</v>
      </c>
      <c r="J15" s="1">
        <f t="shared" si="2"/>
        <v>0.36708860759493672</v>
      </c>
      <c r="K15" s="1">
        <f t="shared" si="3"/>
        <v>0.189873417721519</v>
      </c>
      <c r="L15">
        <v>53</v>
      </c>
      <c r="M15">
        <v>36</v>
      </c>
      <c r="N15">
        <v>158</v>
      </c>
      <c r="O15" s="1">
        <f t="shared" si="4"/>
        <v>0.33544303797468356</v>
      </c>
      <c r="P15" s="1">
        <f t="shared" si="5"/>
        <v>0.22784810126582278</v>
      </c>
      <c r="Q15">
        <v>6</v>
      </c>
      <c r="R15">
        <v>2</v>
      </c>
      <c r="S15">
        <v>147</v>
      </c>
      <c r="T15" s="1">
        <f t="shared" si="6"/>
        <v>4.0816326530612242E-2</v>
      </c>
      <c r="U15" s="1">
        <f t="shared" si="7"/>
        <v>1.3605442176870748E-2</v>
      </c>
    </row>
    <row r="16" spans="1:21" x14ac:dyDescent="0.25">
      <c r="A16" t="s">
        <v>14</v>
      </c>
      <c r="B16">
        <v>5</v>
      </c>
      <c r="C16">
        <v>5</v>
      </c>
      <c r="D16">
        <v>22</v>
      </c>
      <c r="E16" s="1">
        <f t="shared" si="0"/>
        <v>0.22727272727272727</v>
      </c>
      <c r="F16" s="1">
        <f t="shared" si="1"/>
        <v>0.22727272727272727</v>
      </c>
      <c r="G16" s="6">
        <v>5</v>
      </c>
      <c r="H16">
        <v>4</v>
      </c>
      <c r="I16">
        <v>26</v>
      </c>
      <c r="J16" s="1">
        <f t="shared" si="2"/>
        <v>0.19230769230769232</v>
      </c>
      <c r="K16" s="1">
        <f t="shared" si="3"/>
        <v>0.15384615384615385</v>
      </c>
      <c r="L16">
        <v>13</v>
      </c>
      <c r="M16">
        <v>12</v>
      </c>
      <c r="N16">
        <v>42</v>
      </c>
      <c r="O16" s="1">
        <f t="shared" si="4"/>
        <v>0.30952380952380953</v>
      </c>
      <c r="P16" s="1">
        <f t="shared" si="5"/>
        <v>0.2857142857142857</v>
      </c>
      <c r="Q16">
        <v>2</v>
      </c>
      <c r="R16">
        <v>1</v>
      </c>
      <c r="S16">
        <v>32</v>
      </c>
      <c r="T16" s="1">
        <f t="shared" si="6"/>
        <v>6.25E-2</v>
      </c>
      <c r="U16" s="1">
        <f t="shared" si="7"/>
        <v>3.125E-2</v>
      </c>
    </row>
    <row r="17" spans="1:21" x14ac:dyDescent="0.25">
      <c r="A17" t="s">
        <v>15</v>
      </c>
      <c r="B17">
        <v>156</v>
      </c>
      <c r="C17">
        <v>129</v>
      </c>
      <c r="D17">
        <v>353</v>
      </c>
      <c r="E17" s="1">
        <f t="shared" si="0"/>
        <v>0.44192634560906513</v>
      </c>
      <c r="F17" s="1">
        <f t="shared" si="1"/>
        <v>0.36543909348441928</v>
      </c>
      <c r="G17" s="6">
        <v>111</v>
      </c>
      <c r="H17">
        <v>78</v>
      </c>
      <c r="I17">
        <v>328</v>
      </c>
      <c r="J17" s="1">
        <f t="shared" si="2"/>
        <v>0.33841463414634149</v>
      </c>
      <c r="K17" s="1">
        <f t="shared" si="3"/>
        <v>0.23780487804878048</v>
      </c>
      <c r="L17">
        <v>127</v>
      </c>
      <c r="M17">
        <v>90</v>
      </c>
      <c r="N17">
        <v>358</v>
      </c>
      <c r="O17" s="1">
        <f t="shared" si="4"/>
        <v>0.35474860335195529</v>
      </c>
      <c r="P17" s="1">
        <f t="shared" si="5"/>
        <v>0.25139664804469275</v>
      </c>
      <c r="Q17">
        <v>62</v>
      </c>
      <c r="R17">
        <v>11</v>
      </c>
      <c r="S17">
        <v>345</v>
      </c>
      <c r="T17" s="1">
        <f t="shared" si="6"/>
        <v>0.17971014492753623</v>
      </c>
      <c r="U17" s="1">
        <f t="shared" si="7"/>
        <v>3.1884057971014491E-2</v>
      </c>
    </row>
    <row r="18" spans="1:21" x14ac:dyDescent="0.25">
      <c r="A18" t="s">
        <v>16</v>
      </c>
      <c r="B18">
        <v>1269</v>
      </c>
      <c r="C18">
        <v>1113</v>
      </c>
      <c r="D18">
        <v>2701</v>
      </c>
      <c r="E18" s="1">
        <f t="shared" si="0"/>
        <v>0.46982599037393558</v>
      </c>
      <c r="F18" s="1">
        <f t="shared" si="1"/>
        <v>0.41206960385042579</v>
      </c>
      <c r="G18" s="6">
        <v>1002</v>
      </c>
      <c r="H18">
        <v>860</v>
      </c>
      <c r="I18">
        <v>2698</v>
      </c>
      <c r="J18" s="1">
        <f t="shared" si="2"/>
        <v>0.37138621200889549</v>
      </c>
      <c r="K18" s="1">
        <f t="shared" si="3"/>
        <v>0.31875463306152707</v>
      </c>
      <c r="L18">
        <v>1063</v>
      </c>
      <c r="M18">
        <v>922</v>
      </c>
      <c r="N18">
        <v>2663</v>
      </c>
      <c r="O18" s="1">
        <f t="shared" si="4"/>
        <v>0.39917386406308675</v>
      </c>
      <c r="P18" s="1">
        <f t="shared" si="5"/>
        <v>0.34622606083364627</v>
      </c>
      <c r="Q18">
        <v>597</v>
      </c>
      <c r="R18">
        <v>218</v>
      </c>
      <c r="S18">
        <v>2761</v>
      </c>
      <c r="T18" s="1">
        <f t="shared" si="6"/>
        <v>0.21622600507062659</v>
      </c>
      <c r="U18" s="1">
        <f t="shared" si="7"/>
        <v>7.8956899674031147E-2</v>
      </c>
    </row>
    <row r="19" spans="1:21" x14ac:dyDescent="0.25">
      <c r="A19" t="s">
        <v>17</v>
      </c>
      <c r="B19">
        <v>128</v>
      </c>
      <c r="C19">
        <v>116</v>
      </c>
      <c r="D19">
        <v>228</v>
      </c>
      <c r="E19" s="1">
        <f t="shared" si="0"/>
        <v>0.56140350877192979</v>
      </c>
      <c r="F19" s="1">
        <f t="shared" si="1"/>
        <v>0.50877192982456143</v>
      </c>
      <c r="G19" s="6">
        <v>84</v>
      </c>
      <c r="H19">
        <v>63</v>
      </c>
      <c r="I19">
        <v>222</v>
      </c>
      <c r="J19" s="1">
        <f t="shared" si="2"/>
        <v>0.3783783783783784</v>
      </c>
      <c r="K19" s="1">
        <f t="shared" si="3"/>
        <v>0.28378378378378377</v>
      </c>
      <c r="L19">
        <v>63</v>
      </c>
      <c r="M19">
        <v>53</v>
      </c>
      <c r="N19">
        <v>200</v>
      </c>
      <c r="O19" s="1">
        <f t="shared" si="4"/>
        <v>0.315</v>
      </c>
      <c r="P19" s="1">
        <f t="shared" si="5"/>
        <v>0.26500000000000001</v>
      </c>
      <c r="Q19">
        <v>29</v>
      </c>
      <c r="R19">
        <v>9</v>
      </c>
      <c r="S19">
        <v>229</v>
      </c>
      <c r="T19" s="1">
        <f t="shared" si="6"/>
        <v>0.12663755458515283</v>
      </c>
      <c r="U19" s="1">
        <f t="shared" si="7"/>
        <v>3.9301310043668124E-2</v>
      </c>
    </row>
    <row r="20" spans="1:21" x14ac:dyDescent="0.25">
      <c r="A20" t="s">
        <v>18</v>
      </c>
      <c r="B20">
        <v>58</v>
      </c>
      <c r="C20">
        <v>56</v>
      </c>
      <c r="D20">
        <v>124</v>
      </c>
      <c r="E20" s="1">
        <f t="shared" si="0"/>
        <v>0.46774193548387094</v>
      </c>
      <c r="F20" s="1">
        <f t="shared" si="1"/>
        <v>0.45161290322580644</v>
      </c>
      <c r="G20" s="6">
        <v>44</v>
      </c>
      <c r="H20">
        <v>37</v>
      </c>
      <c r="I20">
        <v>116</v>
      </c>
      <c r="J20" s="1">
        <f t="shared" si="2"/>
        <v>0.37931034482758619</v>
      </c>
      <c r="K20" s="1">
        <f t="shared" si="3"/>
        <v>0.31896551724137934</v>
      </c>
      <c r="L20">
        <v>55</v>
      </c>
      <c r="M20">
        <v>39</v>
      </c>
      <c r="N20">
        <v>130</v>
      </c>
      <c r="O20" s="1">
        <f t="shared" si="4"/>
        <v>0.42307692307692307</v>
      </c>
      <c r="P20" s="1">
        <f t="shared" si="5"/>
        <v>0.3</v>
      </c>
      <c r="Q20">
        <v>18</v>
      </c>
      <c r="R20">
        <v>2</v>
      </c>
      <c r="S20">
        <v>117</v>
      </c>
      <c r="T20" s="1">
        <f t="shared" si="6"/>
        <v>0.15384615384615385</v>
      </c>
      <c r="U20" s="1">
        <f t="shared" si="7"/>
        <v>1.7094017094017096E-2</v>
      </c>
    </row>
    <row r="21" spans="1:21" x14ac:dyDescent="0.25">
      <c r="A21" t="s">
        <v>19</v>
      </c>
      <c r="B21">
        <v>233</v>
      </c>
      <c r="C21">
        <v>206</v>
      </c>
      <c r="D21">
        <v>414</v>
      </c>
      <c r="E21" s="1">
        <f t="shared" si="0"/>
        <v>0.5628019323671497</v>
      </c>
      <c r="F21" s="1">
        <f t="shared" si="1"/>
        <v>0.49758454106280192</v>
      </c>
      <c r="G21" s="6">
        <v>199</v>
      </c>
      <c r="H21">
        <v>183</v>
      </c>
      <c r="I21">
        <v>437</v>
      </c>
      <c r="J21" s="1">
        <f t="shared" si="2"/>
        <v>0.45537757437070936</v>
      </c>
      <c r="K21" s="1">
        <f t="shared" si="3"/>
        <v>0.41876430205949655</v>
      </c>
      <c r="L21">
        <v>177</v>
      </c>
      <c r="M21">
        <v>149</v>
      </c>
      <c r="N21">
        <v>421</v>
      </c>
      <c r="O21" s="1">
        <f t="shared" si="4"/>
        <v>0.42042755344418054</v>
      </c>
      <c r="P21" s="1">
        <f t="shared" si="5"/>
        <v>0.35391923990498814</v>
      </c>
      <c r="Q21">
        <v>93</v>
      </c>
      <c r="R21">
        <v>43</v>
      </c>
      <c r="S21">
        <v>437</v>
      </c>
      <c r="T21" s="1">
        <f t="shared" si="6"/>
        <v>0.21281464530892449</v>
      </c>
      <c r="U21" s="1">
        <f t="shared" si="7"/>
        <v>9.8398169336384442E-2</v>
      </c>
    </row>
    <row r="22" spans="1:21" x14ac:dyDescent="0.25">
      <c r="A22" t="s">
        <v>20</v>
      </c>
      <c r="B22">
        <v>61</v>
      </c>
      <c r="C22">
        <v>58</v>
      </c>
      <c r="D22">
        <v>142</v>
      </c>
      <c r="E22" s="1">
        <f t="shared" si="0"/>
        <v>0.42957746478873238</v>
      </c>
      <c r="F22" s="1">
        <f t="shared" si="1"/>
        <v>0.40845070422535212</v>
      </c>
      <c r="G22" s="6">
        <v>47</v>
      </c>
      <c r="H22">
        <v>42</v>
      </c>
      <c r="I22">
        <v>113</v>
      </c>
      <c r="J22" s="1">
        <f t="shared" si="2"/>
        <v>0.41592920353982299</v>
      </c>
      <c r="K22" s="1">
        <f t="shared" si="3"/>
        <v>0.37168141592920356</v>
      </c>
      <c r="L22">
        <v>52</v>
      </c>
      <c r="M22">
        <v>43</v>
      </c>
      <c r="N22">
        <v>146</v>
      </c>
      <c r="O22" s="1">
        <f t="shared" si="4"/>
        <v>0.35616438356164382</v>
      </c>
      <c r="P22" s="1">
        <f t="shared" si="5"/>
        <v>0.29452054794520549</v>
      </c>
      <c r="Q22">
        <v>22</v>
      </c>
      <c r="R22">
        <v>6</v>
      </c>
      <c r="S22">
        <v>141</v>
      </c>
      <c r="T22" s="1">
        <f t="shared" si="6"/>
        <v>0.15602836879432624</v>
      </c>
      <c r="U22" s="1">
        <f t="shared" si="7"/>
        <v>4.2553191489361701E-2</v>
      </c>
    </row>
    <row r="23" spans="1:21" x14ac:dyDescent="0.25">
      <c r="A23" t="s">
        <v>21</v>
      </c>
      <c r="B23">
        <v>95</v>
      </c>
      <c r="C23">
        <v>76</v>
      </c>
      <c r="D23">
        <v>184</v>
      </c>
      <c r="E23" s="1">
        <f t="shared" si="0"/>
        <v>0.51630434782608692</v>
      </c>
      <c r="F23" s="1">
        <f t="shared" si="1"/>
        <v>0.41304347826086957</v>
      </c>
      <c r="G23" s="6">
        <v>63</v>
      </c>
      <c r="H23">
        <v>42</v>
      </c>
      <c r="I23">
        <v>188</v>
      </c>
      <c r="J23" s="1">
        <f t="shared" si="2"/>
        <v>0.33510638297872342</v>
      </c>
      <c r="K23" s="1">
        <f t="shared" si="3"/>
        <v>0.22340425531914893</v>
      </c>
      <c r="L23">
        <v>57</v>
      </c>
      <c r="M23">
        <v>37</v>
      </c>
      <c r="N23">
        <v>203</v>
      </c>
      <c r="O23" s="1">
        <f t="shared" si="4"/>
        <v>0.28078817733990147</v>
      </c>
      <c r="P23" s="1">
        <f t="shared" si="5"/>
        <v>0.18226600985221675</v>
      </c>
      <c r="Q23">
        <v>40</v>
      </c>
      <c r="R23">
        <v>11</v>
      </c>
      <c r="S23">
        <v>188</v>
      </c>
      <c r="T23" s="1">
        <f t="shared" si="6"/>
        <v>0.21276595744680851</v>
      </c>
      <c r="U23" s="1">
        <f t="shared" si="7"/>
        <v>5.8510638297872342E-2</v>
      </c>
    </row>
    <row r="24" spans="1:21" x14ac:dyDescent="0.25">
      <c r="A24" t="s">
        <v>22</v>
      </c>
      <c r="B24">
        <v>111</v>
      </c>
      <c r="C24">
        <v>98</v>
      </c>
      <c r="D24">
        <v>300</v>
      </c>
      <c r="E24" s="1">
        <f t="shared" si="0"/>
        <v>0.37</v>
      </c>
      <c r="F24" s="1">
        <f t="shared" si="1"/>
        <v>0.32666666666666666</v>
      </c>
      <c r="G24" s="6">
        <v>78</v>
      </c>
      <c r="H24">
        <v>77</v>
      </c>
      <c r="I24">
        <v>330</v>
      </c>
      <c r="J24" s="1">
        <f t="shared" si="2"/>
        <v>0.23636363636363636</v>
      </c>
      <c r="K24" s="1">
        <f t="shared" si="3"/>
        <v>0.23333333333333334</v>
      </c>
      <c r="L24">
        <v>91</v>
      </c>
      <c r="M24">
        <v>85</v>
      </c>
      <c r="N24">
        <v>324</v>
      </c>
      <c r="O24" s="1">
        <f t="shared" si="4"/>
        <v>0.28086419753086422</v>
      </c>
      <c r="P24" s="1">
        <f t="shared" si="5"/>
        <v>0.26234567901234568</v>
      </c>
      <c r="Q24">
        <v>20</v>
      </c>
      <c r="R24">
        <v>6</v>
      </c>
      <c r="S24">
        <v>305</v>
      </c>
      <c r="T24" s="1">
        <f t="shared" si="6"/>
        <v>6.5573770491803282E-2</v>
      </c>
      <c r="U24" s="1">
        <f t="shared" si="7"/>
        <v>1.9672131147540985E-2</v>
      </c>
    </row>
    <row r="25" spans="1:21" x14ac:dyDescent="0.25">
      <c r="A25" t="s">
        <v>23</v>
      </c>
      <c r="B25">
        <v>13</v>
      </c>
      <c r="C25">
        <v>12</v>
      </c>
      <c r="D25">
        <v>52</v>
      </c>
      <c r="E25" s="1">
        <f t="shared" si="0"/>
        <v>0.25</v>
      </c>
      <c r="F25" s="1">
        <f t="shared" si="1"/>
        <v>0.23076923076923078</v>
      </c>
      <c r="G25" s="6">
        <v>15</v>
      </c>
      <c r="H25">
        <v>14</v>
      </c>
      <c r="I25">
        <v>54</v>
      </c>
      <c r="J25" s="1">
        <f t="shared" si="2"/>
        <v>0.27777777777777779</v>
      </c>
      <c r="K25" s="1">
        <f t="shared" si="3"/>
        <v>0.25925925925925924</v>
      </c>
      <c r="L25">
        <v>23</v>
      </c>
      <c r="M25">
        <v>22</v>
      </c>
      <c r="N25">
        <v>75</v>
      </c>
      <c r="O25" s="1">
        <f t="shared" si="4"/>
        <v>0.30666666666666664</v>
      </c>
      <c r="P25" s="1">
        <f t="shared" si="5"/>
        <v>0.29333333333333333</v>
      </c>
      <c r="Q25">
        <v>4</v>
      </c>
      <c r="R25">
        <v>3</v>
      </c>
      <c r="S25">
        <v>55</v>
      </c>
      <c r="T25" s="1">
        <f t="shared" si="6"/>
        <v>7.2727272727272724E-2</v>
      </c>
      <c r="U25" s="1">
        <f t="shared" si="7"/>
        <v>5.4545454545454543E-2</v>
      </c>
    </row>
    <row r="26" spans="1:21" x14ac:dyDescent="0.25">
      <c r="A26" t="s">
        <v>24</v>
      </c>
      <c r="B26">
        <v>512</v>
      </c>
      <c r="C26">
        <v>457</v>
      </c>
      <c r="D26">
        <v>928</v>
      </c>
      <c r="E26" s="1">
        <f t="shared" si="0"/>
        <v>0.55172413793103448</v>
      </c>
      <c r="F26" s="1">
        <f t="shared" si="1"/>
        <v>0.49245689655172414</v>
      </c>
      <c r="G26" s="6">
        <v>454</v>
      </c>
      <c r="H26">
        <v>409</v>
      </c>
      <c r="I26">
        <v>984</v>
      </c>
      <c r="J26" s="1">
        <f t="shared" si="2"/>
        <v>0.4613821138211382</v>
      </c>
      <c r="K26" s="1">
        <f t="shared" si="3"/>
        <v>0.41565040650406504</v>
      </c>
      <c r="L26">
        <v>352</v>
      </c>
      <c r="M26">
        <v>292</v>
      </c>
      <c r="N26">
        <v>1021</v>
      </c>
      <c r="O26" s="1">
        <f t="shared" si="4"/>
        <v>0.34476003917727716</v>
      </c>
      <c r="P26" s="1">
        <f t="shared" si="5"/>
        <v>0.28599412340842312</v>
      </c>
      <c r="Q26">
        <v>268</v>
      </c>
      <c r="R26">
        <v>101</v>
      </c>
      <c r="S26">
        <v>1055</v>
      </c>
      <c r="T26" s="1">
        <f t="shared" si="6"/>
        <v>0.25402843601895736</v>
      </c>
      <c r="U26" s="1">
        <f t="shared" si="7"/>
        <v>9.5734597156398107E-2</v>
      </c>
    </row>
    <row r="27" spans="1:21" x14ac:dyDescent="0.25">
      <c r="A27" t="s">
        <v>26</v>
      </c>
      <c r="B27">
        <v>52</v>
      </c>
      <c r="C27">
        <v>50</v>
      </c>
      <c r="D27">
        <v>77</v>
      </c>
      <c r="E27" s="1">
        <f t="shared" si="0"/>
        <v>0.67532467532467533</v>
      </c>
      <c r="F27" s="1">
        <f t="shared" si="1"/>
        <v>0.64935064935064934</v>
      </c>
      <c r="G27" s="6">
        <v>58</v>
      </c>
      <c r="H27">
        <v>57</v>
      </c>
      <c r="I27">
        <v>99</v>
      </c>
      <c r="J27" s="1">
        <f t="shared" si="2"/>
        <v>0.58585858585858586</v>
      </c>
      <c r="K27" s="1">
        <f t="shared" si="3"/>
        <v>0.5757575757575758</v>
      </c>
      <c r="L27">
        <v>41</v>
      </c>
      <c r="M27">
        <v>40</v>
      </c>
      <c r="N27">
        <v>79</v>
      </c>
      <c r="O27" s="1">
        <f t="shared" si="4"/>
        <v>0.51898734177215189</v>
      </c>
      <c r="P27" s="1">
        <f t="shared" si="5"/>
        <v>0.50632911392405067</v>
      </c>
      <c r="Q27">
        <v>9</v>
      </c>
      <c r="R27">
        <v>6</v>
      </c>
      <c r="S27">
        <v>83</v>
      </c>
      <c r="T27" s="1">
        <f t="shared" si="6"/>
        <v>0.10843373493975904</v>
      </c>
      <c r="U27" s="1">
        <f t="shared" si="7"/>
        <v>7.2289156626506021E-2</v>
      </c>
    </row>
    <row r="28" spans="1:21" x14ac:dyDescent="0.25">
      <c r="A28" t="s">
        <v>27</v>
      </c>
      <c r="B28">
        <v>180</v>
      </c>
      <c r="C28">
        <v>150</v>
      </c>
      <c r="D28">
        <v>462</v>
      </c>
      <c r="E28" s="1">
        <f t="shared" si="0"/>
        <v>0.38961038961038963</v>
      </c>
      <c r="F28" s="1">
        <f t="shared" si="1"/>
        <v>0.32467532467532467</v>
      </c>
      <c r="G28" s="6">
        <v>118</v>
      </c>
      <c r="H28">
        <v>102</v>
      </c>
      <c r="I28">
        <v>441</v>
      </c>
      <c r="J28" s="1">
        <f t="shared" si="2"/>
        <v>0.26757369614512472</v>
      </c>
      <c r="K28" s="1">
        <f t="shared" si="3"/>
        <v>0.23129251700680273</v>
      </c>
      <c r="L28">
        <v>91</v>
      </c>
      <c r="M28">
        <v>79</v>
      </c>
      <c r="N28">
        <v>481</v>
      </c>
      <c r="O28" s="1">
        <f t="shared" si="4"/>
        <v>0.1891891891891892</v>
      </c>
      <c r="P28" s="1">
        <f t="shared" si="5"/>
        <v>0.16424116424116425</v>
      </c>
      <c r="Q28">
        <v>36</v>
      </c>
      <c r="R28">
        <v>13</v>
      </c>
      <c r="S28">
        <v>509</v>
      </c>
      <c r="T28" s="1">
        <f t="shared" si="6"/>
        <v>7.072691552062868E-2</v>
      </c>
      <c r="U28" s="1">
        <f t="shared" si="7"/>
        <v>2.5540275049115914E-2</v>
      </c>
    </row>
    <row r="29" spans="1:21" x14ac:dyDescent="0.25">
      <c r="A29" t="s">
        <v>28</v>
      </c>
      <c r="B29">
        <v>320</v>
      </c>
      <c r="C29">
        <v>281</v>
      </c>
      <c r="D29">
        <v>768</v>
      </c>
      <c r="E29" s="1">
        <f t="shared" si="0"/>
        <v>0.41666666666666669</v>
      </c>
      <c r="F29" s="1">
        <f t="shared" si="1"/>
        <v>0.36588541666666669</v>
      </c>
      <c r="G29" s="6">
        <v>272</v>
      </c>
      <c r="H29">
        <v>242</v>
      </c>
      <c r="I29">
        <v>847</v>
      </c>
      <c r="J29" s="1">
        <f t="shared" si="2"/>
        <v>0.32113341204250295</v>
      </c>
      <c r="K29" s="1">
        <f t="shared" si="3"/>
        <v>0.2857142857142857</v>
      </c>
      <c r="L29">
        <v>286</v>
      </c>
      <c r="M29">
        <v>243</v>
      </c>
      <c r="N29">
        <v>866</v>
      </c>
      <c r="O29" s="1">
        <f t="shared" si="4"/>
        <v>0.33025404157043881</v>
      </c>
      <c r="P29" s="1">
        <f t="shared" si="5"/>
        <v>0.28060046189376442</v>
      </c>
      <c r="Q29">
        <v>77</v>
      </c>
      <c r="R29">
        <v>32</v>
      </c>
      <c r="S29">
        <v>870</v>
      </c>
      <c r="T29" s="1">
        <f t="shared" si="6"/>
        <v>8.8505747126436787E-2</v>
      </c>
      <c r="U29" s="1">
        <f t="shared" si="7"/>
        <v>3.6781609195402298E-2</v>
      </c>
    </row>
    <row r="30" spans="1:21" x14ac:dyDescent="0.25">
      <c r="A30" t="s">
        <v>29</v>
      </c>
      <c r="B30">
        <v>47</v>
      </c>
      <c r="C30">
        <v>34</v>
      </c>
      <c r="D30">
        <v>117</v>
      </c>
      <c r="E30" s="1">
        <f t="shared" si="0"/>
        <v>0.40170940170940173</v>
      </c>
      <c r="F30" s="1">
        <f t="shared" si="1"/>
        <v>0.29059829059829062</v>
      </c>
      <c r="G30" s="6">
        <v>41</v>
      </c>
      <c r="H30">
        <v>32</v>
      </c>
      <c r="I30">
        <v>129</v>
      </c>
      <c r="J30" s="1">
        <f t="shared" si="2"/>
        <v>0.31782945736434109</v>
      </c>
      <c r="K30" s="1">
        <f t="shared" si="3"/>
        <v>0.24806201550387597</v>
      </c>
      <c r="L30">
        <v>35</v>
      </c>
      <c r="M30">
        <v>29</v>
      </c>
      <c r="N30">
        <v>132</v>
      </c>
      <c r="O30" s="1">
        <f t="shared" si="4"/>
        <v>0.26515151515151514</v>
      </c>
      <c r="P30" s="1">
        <f t="shared" si="5"/>
        <v>0.2196969696969697</v>
      </c>
      <c r="Q30">
        <v>23</v>
      </c>
      <c r="R30">
        <v>7</v>
      </c>
      <c r="S30">
        <v>115</v>
      </c>
      <c r="T30" s="1">
        <f t="shared" si="6"/>
        <v>0.2</v>
      </c>
      <c r="U30" s="1">
        <f t="shared" si="7"/>
        <v>6.0869565217391307E-2</v>
      </c>
    </row>
    <row r="31" spans="1:21" x14ac:dyDescent="0.25">
      <c r="A31" t="s">
        <v>30</v>
      </c>
      <c r="B31">
        <v>85</v>
      </c>
      <c r="C31">
        <v>77</v>
      </c>
      <c r="D31">
        <v>200</v>
      </c>
      <c r="E31" s="1">
        <f t="shared" si="0"/>
        <v>0.42499999999999999</v>
      </c>
      <c r="F31" s="1">
        <f t="shared" si="1"/>
        <v>0.38500000000000001</v>
      </c>
      <c r="G31" s="6">
        <v>62</v>
      </c>
      <c r="H31">
        <v>59</v>
      </c>
      <c r="I31">
        <v>220</v>
      </c>
      <c r="J31" s="1">
        <f t="shared" si="2"/>
        <v>0.2818181818181818</v>
      </c>
      <c r="K31" s="1">
        <f t="shared" si="3"/>
        <v>0.26818181818181819</v>
      </c>
      <c r="L31">
        <v>74</v>
      </c>
      <c r="M31">
        <v>70</v>
      </c>
      <c r="N31">
        <v>219</v>
      </c>
      <c r="O31" s="1">
        <f t="shared" si="4"/>
        <v>0.33789954337899542</v>
      </c>
      <c r="P31" s="1">
        <f t="shared" si="5"/>
        <v>0.31963470319634701</v>
      </c>
      <c r="Q31">
        <v>22</v>
      </c>
      <c r="R31">
        <v>7</v>
      </c>
      <c r="S31">
        <v>217</v>
      </c>
      <c r="T31" s="1">
        <f t="shared" si="6"/>
        <v>0.10138248847926268</v>
      </c>
      <c r="U31" s="1">
        <f t="shared" si="7"/>
        <v>3.2258064516129031E-2</v>
      </c>
    </row>
    <row r="32" spans="1:21" x14ac:dyDescent="0.25">
      <c r="A32" t="s">
        <v>31</v>
      </c>
      <c r="B32">
        <v>2570</v>
      </c>
      <c r="C32">
        <v>2293</v>
      </c>
      <c r="D32">
        <v>5279</v>
      </c>
      <c r="E32" s="1">
        <f t="shared" si="0"/>
        <v>0.48683462777041109</v>
      </c>
      <c r="F32" s="1">
        <f t="shared" si="1"/>
        <v>0.43436256866830841</v>
      </c>
      <c r="G32" s="6">
        <v>2156</v>
      </c>
      <c r="H32">
        <v>1905</v>
      </c>
      <c r="I32">
        <v>5416</v>
      </c>
      <c r="J32" s="1">
        <f t="shared" si="2"/>
        <v>0.39807976366322007</v>
      </c>
      <c r="K32" s="1">
        <f t="shared" si="3"/>
        <v>0.35173559822747413</v>
      </c>
      <c r="L32">
        <v>2089</v>
      </c>
      <c r="M32">
        <v>1726</v>
      </c>
      <c r="N32">
        <v>5562</v>
      </c>
      <c r="O32" s="1">
        <f t="shared" si="4"/>
        <v>0.37558432218626392</v>
      </c>
      <c r="P32" s="1">
        <f t="shared" si="5"/>
        <v>0.31032002876663073</v>
      </c>
      <c r="Q32">
        <v>862</v>
      </c>
      <c r="R32">
        <v>291</v>
      </c>
      <c r="S32">
        <v>5710</v>
      </c>
      <c r="T32" s="1">
        <f t="shared" si="6"/>
        <v>0.15096322241681262</v>
      </c>
      <c r="U32" s="1">
        <f t="shared" si="7"/>
        <v>5.0963222416812608E-2</v>
      </c>
    </row>
    <row r="33" spans="1:21" x14ac:dyDescent="0.25">
      <c r="A33" t="s">
        <v>32</v>
      </c>
      <c r="B33">
        <v>5</v>
      </c>
      <c r="C33">
        <v>4</v>
      </c>
      <c r="D33">
        <v>10</v>
      </c>
      <c r="E33" s="1">
        <f t="shared" si="0"/>
        <v>0.5</v>
      </c>
      <c r="F33" s="1">
        <f t="shared" si="1"/>
        <v>0.4</v>
      </c>
      <c r="G33" s="6">
        <v>2</v>
      </c>
      <c r="H33">
        <v>2</v>
      </c>
      <c r="I33">
        <v>11</v>
      </c>
      <c r="J33" s="1">
        <f t="shared" si="2"/>
        <v>0.18181818181818182</v>
      </c>
      <c r="K33" s="1">
        <f t="shared" si="3"/>
        <v>0.18181818181818182</v>
      </c>
      <c r="L33">
        <v>1</v>
      </c>
      <c r="M33">
        <v>1</v>
      </c>
      <c r="N33">
        <v>5</v>
      </c>
      <c r="O33" s="1">
        <f t="shared" si="4"/>
        <v>0.2</v>
      </c>
      <c r="P33" s="1">
        <f t="shared" si="5"/>
        <v>0.2</v>
      </c>
      <c r="Q33">
        <v>1</v>
      </c>
      <c r="R33">
        <v>0</v>
      </c>
      <c r="S33">
        <v>6</v>
      </c>
      <c r="T33" s="1">
        <f t="shared" si="6"/>
        <v>0.16666666666666666</v>
      </c>
      <c r="U33" s="1">
        <f t="shared" si="7"/>
        <v>0</v>
      </c>
    </row>
    <row r="34" spans="1:21" x14ac:dyDescent="0.25">
      <c r="A34" t="s">
        <v>33</v>
      </c>
      <c r="B34">
        <v>5</v>
      </c>
      <c r="C34">
        <v>5</v>
      </c>
      <c r="D34">
        <v>50</v>
      </c>
      <c r="E34" s="1">
        <f t="shared" si="0"/>
        <v>0.1</v>
      </c>
      <c r="F34" s="1">
        <f t="shared" si="1"/>
        <v>0.1</v>
      </c>
      <c r="G34" s="6">
        <v>7</v>
      </c>
      <c r="H34">
        <v>4</v>
      </c>
      <c r="I34">
        <v>37</v>
      </c>
      <c r="J34" s="1">
        <f t="shared" si="2"/>
        <v>0.1891891891891892</v>
      </c>
      <c r="K34" s="1">
        <f t="shared" si="3"/>
        <v>0.10810810810810811</v>
      </c>
      <c r="L34">
        <v>8</v>
      </c>
      <c r="M34">
        <v>6</v>
      </c>
      <c r="N34">
        <v>51</v>
      </c>
      <c r="O34" s="1">
        <f t="shared" si="4"/>
        <v>0.15686274509803921</v>
      </c>
      <c r="P34" s="1">
        <f t="shared" si="5"/>
        <v>0.11764705882352941</v>
      </c>
      <c r="Q34">
        <v>2</v>
      </c>
      <c r="R34">
        <v>1</v>
      </c>
      <c r="S34">
        <v>46</v>
      </c>
      <c r="T34" s="1">
        <f t="shared" si="6"/>
        <v>4.3478260869565216E-2</v>
      </c>
      <c r="U34" s="1">
        <f t="shared" si="7"/>
        <v>2.1739130434782608E-2</v>
      </c>
    </row>
    <row r="35" spans="1:21" x14ac:dyDescent="0.25">
      <c r="A35" t="s">
        <v>34</v>
      </c>
      <c r="B35">
        <v>91</v>
      </c>
      <c r="C35">
        <v>85</v>
      </c>
      <c r="D35">
        <v>172</v>
      </c>
      <c r="E35" s="1">
        <f t="shared" si="0"/>
        <v>0.52906976744186052</v>
      </c>
      <c r="F35" s="1">
        <f t="shared" si="1"/>
        <v>0.4941860465116279</v>
      </c>
      <c r="G35" s="6">
        <v>73</v>
      </c>
      <c r="H35">
        <v>67</v>
      </c>
      <c r="I35">
        <v>139</v>
      </c>
      <c r="J35" s="1">
        <f t="shared" si="2"/>
        <v>0.52517985611510787</v>
      </c>
      <c r="K35" s="1">
        <f t="shared" si="3"/>
        <v>0.48201438848920863</v>
      </c>
      <c r="L35">
        <v>73</v>
      </c>
      <c r="M35">
        <v>65</v>
      </c>
      <c r="N35">
        <v>171</v>
      </c>
      <c r="O35" s="1">
        <f t="shared" si="4"/>
        <v>0.42690058479532161</v>
      </c>
      <c r="P35" s="1">
        <f t="shared" si="5"/>
        <v>0.38011695906432746</v>
      </c>
      <c r="Q35">
        <v>49</v>
      </c>
      <c r="R35">
        <v>26</v>
      </c>
      <c r="S35">
        <v>153</v>
      </c>
      <c r="T35" s="1">
        <f t="shared" si="6"/>
        <v>0.3202614379084967</v>
      </c>
      <c r="U35" s="1">
        <f t="shared" si="7"/>
        <v>0.16993464052287582</v>
      </c>
    </row>
    <row r="36" spans="1:21" x14ac:dyDescent="0.25">
      <c r="A36" t="s">
        <v>35</v>
      </c>
      <c r="B36">
        <v>2</v>
      </c>
      <c r="C36">
        <v>2</v>
      </c>
      <c r="D36">
        <v>14</v>
      </c>
      <c r="E36" s="1">
        <f t="shared" si="0"/>
        <v>0.14285714285714285</v>
      </c>
      <c r="F36" s="1">
        <f t="shared" si="1"/>
        <v>0.14285714285714285</v>
      </c>
      <c r="G36" s="6">
        <v>4</v>
      </c>
      <c r="H36">
        <v>4</v>
      </c>
      <c r="I36">
        <v>19</v>
      </c>
      <c r="J36" s="1">
        <f t="shared" si="2"/>
        <v>0.21052631578947367</v>
      </c>
      <c r="K36" s="1">
        <f t="shared" si="3"/>
        <v>0.21052631578947367</v>
      </c>
      <c r="L36">
        <v>2</v>
      </c>
      <c r="M36">
        <v>2</v>
      </c>
      <c r="N36">
        <v>20</v>
      </c>
      <c r="O36" s="1">
        <f t="shared" si="4"/>
        <v>0.1</v>
      </c>
      <c r="P36" s="1">
        <f t="shared" si="5"/>
        <v>0.1</v>
      </c>
      <c r="Q36">
        <v>0</v>
      </c>
      <c r="R36">
        <v>0</v>
      </c>
      <c r="S36">
        <v>20</v>
      </c>
      <c r="T36" s="1">
        <f t="shared" si="6"/>
        <v>0</v>
      </c>
      <c r="U36" s="1">
        <f t="shared" si="7"/>
        <v>0</v>
      </c>
    </row>
    <row r="37" spans="1:21" x14ac:dyDescent="0.25">
      <c r="A37" t="s">
        <v>36</v>
      </c>
      <c r="B37">
        <v>132</v>
      </c>
      <c r="C37">
        <v>118</v>
      </c>
      <c r="D37">
        <v>395</v>
      </c>
      <c r="E37" s="1">
        <f t="shared" si="0"/>
        <v>0.33417721518987342</v>
      </c>
      <c r="F37" s="1">
        <f t="shared" si="1"/>
        <v>0.29873417721518986</v>
      </c>
      <c r="G37" s="6">
        <v>84</v>
      </c>
      <c r="H37">
        <v>63</v>
      </c>
      <c r="I37">
        <v>407</v>
      </c>
      <c r="J37" s="1">
        <f t="shared" si="2"/>
        <v>0.20638820638820637</v>
      </c>
      <c r="K37" s="1">
        <f t="shared" si="3"/>
        <v>0.15479115479115479</v>
      </c>
      <c r="L37">
        <v>133</v>
      </c>
      <c r="M37">
        <v>112</v>
      </c>
      <c r="N37">
        <v>445</v>
      </c>
      <c r="O37" s="1">
        <f t="shared" si="4"/>
        <v>0.29887640449438202</v>
      </c>
      <c r="P37" s="1">
        <f t="shared" si="5"/>
        <v>0.25168539325842698</v>
      </c>
      <c r="Q37">
        <v>31</v>
      </c>
      <c r="R37">
        <v>12</v>
      </c>
      <c r="S37">
        <v>413</v>
      </c>
      <c r="T37" s="1">
        <f t="shared" si="6"/>
        <v>7.5060532687651338E-2</v>
      </c>
      <c r="U37" s="1">
        <f t="shared" si="7"/>
        <v>2.9055690072639227E-2</v>
      </c>
    </row>
    <row r="38" spans="1:21" x14ac:dyDescent="0.25">
      <c r="A38" t="s">
        <v>37</v>
      </c>
      <c r="B38">
        <v>102</v>
      </c>
      <c r="C38">
        <v>95</v>
      </c>
      <c r="D38">
        <v>293</v>
      </c>
      <c r="E38" s="1">
        <f t="shared" si="0"/>
        <v>0.34812286689419797</v>
      </c>
      <c r="F38" s="1">
        <f t="shared" si="1"/>
        <v>0.32423208191126279</v>
      </c>
      <c r="G38" s="6">
        <v>51</v>
      </c>
      <c r="H38">
        <v>47</v>
      </c>
      <c r="I38">
        <v>310</v>
      </c>
      <c r="J38" s="1">
        <f t="shared" si="2"/>
        <v>0.16451612903225807</v>
      </c>
      <c r="K38" s="1">
        <f t="shared" si="3"/>
        <v>0.15161290322580645</v>
      </c>
      <c r="L38">
        <v>69</v>
      </c>
      <c r="M38">
        <v>63</v>
      </c>
      <c r="N38">
        <v>335</v>
      </c>
      <c r="O38" s="1">
        <f t="shared" si="4"/>
        <v>0.20597014925373133</v>
      </c>
      <c r="P38" s="1">
        <f t="shared" si="5"/>
        <v>0.18805970149253731</v>
      </c>
      <c r="Q38">
        <v>23</v>
      </c>
      <c r="R38">
        <v>10</v>
      </c>
      <c r="S38">
        <v>379</v>
      </c>
      <c r="T38" s="1">
        <f t="shared" si="6"/>
        <v>6.0686015831134567E-2</v>
      </c>
      <c r="U38" s="1">
        <f t="shared" si="7"/>
        <v>2.6385224274406333E-2</v>
      </c>
    </row>
    <row r="39" spans="1:21" x14ac:dyDescent="0.25">
      <c r="A39" t="s">
        <v>38</v>
      </c>
      <c r="B39">
        <v>71</v>
      </c>
      <c r="C39">
        <v>62</v>
      </c>
      <c r="D39">
        <v>152</v>
      </c>
      <c r="E39" s="1">
        <f t="shared" si="0"/>
        <v>0.46710526315789475</v>
      </c>
      <c r="F39" s="1">
        <f t="shared" si="1"/>
        <v>0.40789473684210525</v>
      </c>
      <c r="G39" s="6">
        <v>82</v>
      </c>
      <c r="H39">
        <v>71</v>
      </c>
      <c r="I39">
        <v>176</v>
      </c>
      <c r="J39" s="1">
        <f t="shared" si="2"/>
        <v>0.46590909090909088</v>
      </c>
      <c r="K39" s="1">
        <f t="shared" si="3"/>
        <v>0.40340909090909088</v>
      </c>
      <c r="L39">
        <v>79</v>
      </c>
      <c r="M39">
        <v>71</v>
      </c>
      <c r="N39">
        <v>169</v>
      </c>
      <c r="O39" s="1">
        <f t="shared" si="4"/>
        <v>0.46745562130177515</v>
      </c>
      <c r="P39" s="1">
        <f t="shared" si="5"/>
        <v>0.42011834319526625</v>
      </c>
      <c r="Q39">
        <v>46</v>
      </c>
      <c r="R39">
        <v>19</v>
      </c>
      <c r="S39">
        <v>194</v>
      </c>
      <c r="T39" s="1">
        <f t="shared" si="6"/>
        <v>0.23711340206185566</v>
      </c>
      <c r="U39" s="1">
        <f t="shared" si="7"/>
        <v>9.7938144329896906E-2</v>
      </c>
    </row>
    <row r="40" spans="1:21" x14ac:dyDescent="0.25">
      <c r="A40" t="s">
        <v>39</v>
      </c>
      <c r="B40">
        <v>150</v>
      </c>
      <c r="C40">
        <v>128</v>
      </c>
      <c r="D40">
        <v>387</v>
      </c>
      <c r="E40" s="1">
        <f t="shared" si="0"/>
        <v>0.38759689922480622</v>
      </c>
      <c r="F40" s="1">
        <f t="shared" si="1"/>
        <v>0.33074935400516797</v>
      </c>
      <c r="G40" s="6">
        <v>99</v>
      </c>
      <c r="H40">
        <v>92</v>
      </c>
      <c r="I40">
        <v>351</v>
      </c>
      <c r="J40" s="1">
        <f t="shared" si="2"/>
        <v>0.28205128205128205</v>
      </c>
      <c r="K40" s="1">
        <f t="shared" si="3"/>
        <v>0.2621082621082621</v>
      </c>
      <c r="L40">
        <v>112</v>
      </c>
      <c r="M40">
        <v>100</v>
      </c>
      <c r="N40">
        <v>467</v>
      </c>
      <c r="O40" s="1">
        <f t="shared" si="4"/>
        <v>0.2398286937901499</v>
      </c>
      <c r="P40" s="1">
        <f t="shared" si="5"/>
        <v>0.21413276231263384</v>
      </c>
      <c r="Q40">
        <v>27</v>
      </c>
      <c r="R40">
        <v>13</v>
      </c>
      <c r="S40">
        <v>402</v>
      </c>
      <c r="T40" s="1">
        <f t="shared" si="6"/>
        <v>6.7164179104477612E-2</v>
      </c>
      <c r="U40" s="1">
        <f t="shared" si="7"/>
        <v>3.2338308457711441E-2</v>
      </c>
    </row>
    <row r="41" spans="1:21" x14ac:dyDescent="0.25">
      <c r="A41" t="s">
        <v>40</v>
      </c>
      <c r="B41">
        <v>141</v>
      </c>
      <c r="C41">
        <v>120</v>
      </c>
      <c r="D41">
        <v>246</v>
      </c>
      <c r="E41" s="1">
        <f t="shared" si="0"/>
        <v>0.57317073170731703</v>
      </c>
      <c r="F41" s="1">
        <f t="shared" si="1"/>
        <v>0.48780487804878048</v>
      </c>
      <c r="G41" s="6">
        <v>87</v>
      </c>
      <c r="H41">
        <v>78</v>
      </c>
      <c r="I41">
        <v>258</v>
      </c>
      <c r="J41" s="1">
        <f t="shared" si="2"/>
        <v>0.33720930232558138</v>
      </c>
      <c r="K41" s="1">
        <f t="shared" si="3"/>
        <v>0.30232558139534882</v>
      </c>
      <c r="L41">
        <v>85</v>
      </c>
      <c r="M41">
        <v>77</v>
      </c>
      <c r="N41">
        <v>257</v>
      </c>
      <c r="O41" s="1">
        <f t="shared" si="4"/>
        <v>0.33073929961089493</v>
      </c>
      <c r="P41" s="1">
        <f t="shared" si="5"/>
        <v>0.29961089494163423</v>
      </c>
      <c r="Q41">
        <v>28</v>
      </c>
      <c r="R41">
        <v>7</v>
      </c>
      <c r="S41">
        <v>253</v>
      </c>
      <c r="T41" s="1">
        <f t="shared" si="6"/>
        <v>0.11067193675889328</v>
      </c>
      <c r="U41" s="1">
        <f t="shared" si="7"/>
        <v>2.766798418972332E-2</v>
      </c>
    </row>
    <row r="42" spans="1:21" x14ac:dyDescent="0.25">
      <c r="A42" t="s">
        <v>41</v>
      </c>
      <c r="B42">
        <v>153</v>
      </c>
      <c r="C42">
        <v>139</v>
      </c>
      <c r="D42">
        <v>271</v>
      </c>
      <c r="E42" s="1">
        <f t="shared" si="0"/>
        <v>0.56457564575645758</v>
      </c>
      <c r="F42" s="1">
        <f t="shared" si="1"/>
        <v>0.51291512915129156</v>
      </c>
      <c r="G42" s="6">
        <v>164</v>
      </c>
      <c r="H42">
        <v>153</v>
      </c>
      <c r="I42">
        <v>327</v>
      </c>
      <c r="J42" s="1">
        <f t="shared" si="2"/>
        <v>0.50152905198776754</v>
      </c>
      <c r="K42" s="1">
        <f t="shared" si="3"/>
        <v>0.46788990825688076</v>
      </c>
      <c r="L42">
        <v>141</v>
      </c>
      <c r="M42">
        <v>125</v>
      </c>
      <c r="N42">
        <v>334</v>
      </c>
      <c r="O42" s="1">
        <f t="shared" si="4"/>
        <v>0.42215568862275449</v>
      </c>
      <c r="P42" s="1">
        <f t="shared" si="5"/>
        <v>0.37425149700598803</v>
      </c>
      <c r="Q42">
        <v>89</v>
      </c>
      <c r="R42">
        <v>10</v>
      </c>
      <c r="S42">
        <v>348</v>
      </c>
      <c r="T42" s="1">
        <f t="shared" si="6"/>
        <v>0.2557471264367816</v>
      </c>
      <c r="U42" s="1">
        <f t="shared" si="7"/>
        <v>2.8735632183908046E-2</v>
      </c>
    </row>
    <row r="43" spans="1:21" x14ac:dyDescent="0.25">
      <c r="A43" t="s">
        <v>42</v>
      </c>
      <c r="B43">
        <v>5</v>
      </c>
      <c r="C43">
        <v>5</v>
      </c>
      <c r="D43">
        <v>12</v>
      </c>
      <c r="E43" s="1">
        <f t="shared" si="0"/>
        <v>0.41666666666666669</v>
      </c>
      <c r="F43" s="1">
        <f t="shared" si="1"/>
        <v>0.41666666666666669</v>
      </c>
      <c r="G43" s="6">
        <v>6</v>
      </c>
      <c r="H43">
        <v>6</v>
      </c>
      <c r="I43">
        <v>16</v>
      </c>
      <c r="J43" s="1">
        <f t="shared" si="2"/>
        <v>0.375</v>
      </c>
      <c r="K43" s="1">
        <f t="shared" si="3"/>
        <v>0.375</v>
      </c>
      <c r="L43">
        <v>10</v>
      </c>
      <c r="M43">
        <v>10</v>
      </c>
      <c r="N43">
        <v>11</v>
      </c>
      <c r="O43" s="1">
        <f t="shared" si="4"/>
        <v>0.90909090909090906</v>
      </c>
      <c r="P43" s="1">
        <f t="shared" si="5"/>
        <v>0.90909090909090906</v>
      </c>
      <c r="Q43">
        <v>4</v>
      </c>
      <c r="R43">
        <v>0</v>
      </c>
      <c r="S43">
        <v>10</v>
      </c>
      <c r="T43" s="1">
        <f t="shared" si="6"/>
        <v>0.4</v>
      </c>
      <c r="U43" s="1">
        <f t="shared" si="7"/>
        <v>0</v>
      </c>
    </row>
    <row r="44" spans="1:21" x14ac:dyDescent="0.25">
      <c r="A44" t="s">
        <v>43</v>
      </c>
      <c r="B44">
        <v>104</v>
      </c>
      <c r="C44">
        <v>94</v>
      </c>
      <c r="D44">
        <v>203</v>
      </c>
      <c r="E44" s="1">
        <f t="shared" si="0"/>
        <v>0.51231527093596063</v>
      </c>
      <c r="F44" s="1">
        <f t="shared" si="1"/>
        <v>0.46305418719211822</v>
      </c>
      <c r="G44" s="6">
        <v>122</v>
      </c>
      <c r="H44">
        <v>112</v>
      </c>
      <c r="I44">
        <v>224</v>
      </c>
      <c r="J44" s="1">
        <f t="shared" si="2"/>
        <v>0.5446428571428571</v>
      </c>
      <c r="K44" s="1">
        <f t="shared" si="3"/>
        <v>0.5</v>
      </c>
      <c r="L44">
        <v>78</v>
      </c>
      <c r="M44">
        <v>66</v>
      </c>
      <c r="N44">
        <v>194</v>
      </c>
      <c r="O44" s="1">
        <f t="shared" si="4"/>
        <v>0.40206185567010311</v>
      </c>
      <c r="P44" s="1">
        <f t="shared" si="5"/>
        <v>0.34020618556701032</v>
      </c>
      <c r="Q44">
        <v>74</v>
      </c>
      <c r="R44">
        <v>23</v>
      </c>
      <c r="S44">
        <v>226</v>
      </c>
      <c r="T44" s="1">
        <f t="shared" si="6"/>
        <v>0.32743362831858408</v>
      </c>
      <c r="U44" s="1">
        <f t="shared" si="7"/>
        <v>0.10176991150442478</v>
      </c>
    </row>
    <row r="45" spans="1:21" x14ac:dyDescent="0.25">
      <c r="A45" t="s">
        <v>44</v>
      </c>
      <c r="B45">
        <v>9</v>
      </c>
      <c r="C45">
        <v>9</v>
      </c>
      <c r="D45">
        <v>24</v>
      </c>
      <c r="E45" s="1">
        <f t="shared" si="0"/>
        <v>0.375</v>
      </c>
      <c r="F45" s="1">
        <f t="shared" si="1"/>
        <v>0.375</v>
      </c>
      <c r="G45" s="6">
        <v>6</v>
      </c>
      <c r="H45">
        <v>6</v>
      </c>
      <c r="I45">
        <v>24</v>
      </c>
      <c r="J45" s="1">
        <f t="shared" si="2"/>
        <v>0.25</v>
      </c>
      <c r="K45" s="1">
        <f t="shared" si="3"/>
        <v>0.25</v>
      </c>
      <c r="L45">
        <v>10</v>
      </c>
      <c r="M45">
        <v>7</v>
      </c>
      <c r="N45">
        <v>33</v>
      </c>
      <c r="O45" s="1">
        <f t="shared" si="4"/>
        <v>0.30303030303030304</v>
      </c>
      <c r="P45" s="1">
        <f t="shared" si="5"/>
        <v>0.21212121212121213</v>
      </c>
      <c r="Q45">
        <v>2</v>
      </c>
      <c r="R45">
        <v>0</v>
      </c>
      <c r="S45">
        <v>37</v>
      </c>
      <c r="T45" s="1">
        <f t="shared" si="6"/>
        <v>5.4054054054054057E-2</v>
      </c>
      <c r="U45" s="1">
        <f t="shared" si="7"/>
        <v>0</v>
      </c>
    </row>
    <row r="46" spans="1:21" x14ac:dyDescent="0.25">
      <c r="A46" t="s">
        <v>45</v>
      </c>
      <c r="B46">
        <v>272</v>
      </c>
      <c r="C46">
        <v>259</v>
      </c>
      <c r="D46">
        <v>443</v>
      </c>
      <c r="E46" s="1">
        <f t="shared" si="0"/>
        <v>0.61399548532731374</v>
      </c>
      <c r="F46" s="1">
        <f t="shared" si="1"/>
        <v>0.58465011286681712</v>
      </c>
      <c r="G46" s="6">
        <v>229</v>
      </c>
      <c r="H46">
        <v>224</v>
      </c>
      <c r="I46">
        <v>417</v>
      </c>
      <c r="J46" s="1">
        <f t="shared" si="2"/>
        <v>0.54916067146282976</v>
      </c>
      <c r="K46" s="1">
        <f t="shared" si="3"/>
        <v>0.53717026378896882</v>
      </c>
      <c r="L46">
        <v>196</v>
      </c>
      <c r="M46">
        <v>179</v>
      </c>
      <c r="N46">
        <v>455</v>
      </c>
      <c r="O46" s="1">
        <f t="shared" si="4"/>
        <v>0.43076923076923079</v>
      </c>
      <c r="P46" s="1">
        <f t="shared" si="5"/>
        <v>0.3934065934065934</v>
      </c>
      <c r="Q46">
        <v>39</v>
      </c>
      <c r="R46">
        <v>14</v>
      </c>
      <c r="S46">
        <v>436</v>
      </c>
      <c r="T46" s="1">
        <f t="shared" si="6"/>
        <v>8.9449541284403675E-2</v>
      </c>
      <c r="U46" s="1">
        <f t="shared" si="7"/>
        <v>3.2110091743119268E-2</v>
      </c>
    </row>
    <row r="47" spans="1:21" s="7" customFormat="1" x14ac:dyDescent="0.25">
      <c r="A47" s="7" t="s">
        <v>120</v>
      </c>
      <c r="B47" s="7">
        <f>SUM(B2:B46)</f>
        <v>8229</v>
      </c>
      <c r="C47" s="7">
        <f>SUM(C2:C46)</f>
        <v>7332</v>
      </c>
      <c r="D47" s="7">
        <f t="shared" ref="D47:N47" si="8">SUM(D2:D46)</f>
        <v>17417</v>
      </c>
      <c r="E47" s="8">
        <f t="shared" si="0"/>
        <v>0.47246942642246081</v>
      </c>
      <c r="F47" s="8">
        <f t="shared" si="1"/>
        <v>0.42096801975081816</v>
      </c>
      <c r="G47" s="9">
        <f>SUM(G2:G46)</f>
        <v>6773</v>
      </c>
      <c r="H47" s="7">
        <f t="shared" si="8"/>
        <v>5966</v>
      </c>
      <c r="I47" s="7">
        <f t="shared" si="8"/>
        <v>17982</v>
      </c>
      <c r="J47" s="8">
        <f t="shared" si="2"/>
        <v>0.37665443220998779</v>
      </c>
      <c r="K47" s="8">
        <f t="shared" si="3"/>
        <v>0.33177622066510953</v>
      </c>
      <c r="L47" s="7">
        <f t="shared" si="8"/>
        <v>6566</v>
      </c>
      <c r="M47" s="7">
        <f t="shared" si="8"/>
        <v>5559</v>
      </c>
      <c r="N47" s="7">
        <f t="shared" si="8"/>
        <v>18439</v>
      </c>
      <c r="O47" s="8">
        <f t="shared" si="4"/>
        <v>0.35609306361516352</v>
      </c>
      <c r="P47" s="8">
        <f t="shared" si="5"/>
        <v>0.30148055751396496</v>
      </c>
      <c r="Q47" s="7">
        <f>SUM(Q2:Q46)</f>
        <v>2975</v>
      </c>
      <c r="R47" s="7">
        <f>SUM(R2:R46)</f>
        <v>1014</v>
      </c>
      <c r="S47" s="7">
        <f t="shared" ref="S47:U47" si="9">SUM(S2:S46)</f>
        <v>18712</v>
      </c>
      <c r="T47" s="8">
        <f t="shared" si="6"/>
        <v>0.15898888413852075</v>
      </c>
      <c r="U47" s="8">
        <f t="shared" si="7"/>
        <v>5.4189824711415133E-2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A4" workbookViewId="0">
      <selection activeCell="C25" sqref="C25"/>
    </sheetView>
  </sheetViews>
  <sheetFormatPr baseColWidth="10" defaultRowHeight="15" x14ac:dyDescent="0.25"/>
  <cols>
    <col min="1" max="1" width="23.5703125" bestFit="1" customWidth="1"/>
    <col min="2" max="3" width="19.5703125" customWidth="1"/>
    <col min="4" max="4" width="20.42578125" customWidth="1"/>
    <col min="5" max="5" width="29" customWidth="1"/>
    <col min="6" max="6" width="29.140625" customWidth="1"/>
    <col min="7" max="7" width="19.5703125" style="6" customWidth="1"/>
    <col min="8" max="8" width="19.5703125" customWidth="1"/>
    <col min="9" max="9" width="21.5703125" customWidth="1"/>
    <col min="10" max="11" width="29" style="1" customWidth="1"/>
    <col min="12" max="12" width="19.5703125" style="6" bestFit="1" customWidth="1"/>
    <col min="13" max="13" width="19.5703125" bestFit="1" customWidth="1"/>
    <col min="14" max="14" width="21.5703125" bestFit="1" customWidth="1"/>
    <col min="15" max="15" width="29" style="1" bestFit="1" customWidth="1"/>
    <col min="16" max="16" width="29" style="1" customWidth="1"/>
  </cols>
  <sheetData>
    <row r="1" spans="1:16" x14ac:dyDescent="0.25">
      <c r="A1" t="s">
        <v>25</v>
      </c>
      <c r="B1" t="s">
        <v>140</v>
      </c>
      <c r="C1" t="s">
        <v>141</v>
      </c>
      <c r="D1" t="s">
        <v>142</v>
      </c>
      <c r="E1" t="s">
        <v>143</v>
      </c>
      <c r="F1" t="s">
        <v>144</v>
      </c>
      <c r="G1" s="6" t="s">
        <v>145</v>
      </c>
      <c r="H1" t="s">
        <v>146</v>
      </c>
      <c r="I1" t="s">
        <v>147</v>
      </c>
      <c r="J1" s="1" t="s">
        <v>148</v>
      </c>
      <c r="K1" s="1" t="s">
        <v>149</v>
      </c>
      <c r="L1" s="6" t="s">
        <v>156</v>
      </c>
      <c r="M1" t="s">
        <v>157</v>
      </c>
      <c r="N1" t="s">
        <v>158</v>
      </c>
      <c r="O1" s="1" t="s">
        <v>159</v>
      </c>
      <c r="P1" s="1" t="s">
        <v>160</v>
      </c>
    </row>
    <row r="2" spans="1:16" x14ac:dyDescent="0.25">
      <c r="A2" t="s">
        <v>0</v>
      </c>
      <c r="B2">
        <v>35</v>
      </c>
      <c r="C2">
        <v>28</v>
      </c>
      <c r="D2">
        <v>63</v>
      </c>
      <c r="E2" s="1">
        <f>B2/D2</f>
        <v>0.55555555555555558</v>
      </c>
      <c r="F2" s="1">
        <f>C2/D2</f>
        <v>0.44444444444444442</v>
      </c>
      <c r="G2" s="6">
        <v>34</v>
      </c>
      <c r="H2">
        <v>28</v>
      </c>
      <c r="I2">
        <v>53</v>
      </c>
      <c r="J2" s="1">
        <f>G2/I2</f>
        <v>0.64150943396226412</v>
      </c>
      <c r="K2" s="1">
        <f>H2/I2</f>
        <v>0.52830188679245282</v>
      </c>
      <c r="L2" s="6">
        <v>22</v>
      </c>
      <c r="M2">
        <v>4</v>
      </c>
      <c r="N2">
        <v>61</v>
      </c>
      <c r="O2" s="1">
        <f>L2/N2</f>
        <v>0.36065573770491804</v>
      </c>
      <c r="P2" s="1">
        <f>M2/N2</f>
        <v>6.5573770491803282E-2</v>
      </c>
    </row>
    <row r="3" spans="1:16" x14ac:dyDescent="0.25">
      <c r="A3" t="s">
        <v>1</v>
      </c>
      <c r="B3">
        <v>22</v>
      </c>
      <c r="C3">
        <v>19</v>
      </c>
      <c r="D3">
        <v>69</v>
      </c>
      <c r="E3" s="1">
        <f t="shared" ref="E3:E47" si="0">B3/D3</f>
        <v>0.3188405797101449</v>
      </c>
      <c r="F3" s="1">
        <f t="shared" ref="F3:F47" si="1">C3/D3</f>
        <v>0.27536231884057971</v>
      </c>
      <c r="G3" s="6">
        <v>17</v>
      </c>
      <c r="H3">
        <v>13</v>
      </c>
      <c r="I3">
        <v>85</v>
      </c>
      <c r="J3" s="1">
        <f t="shared" ref="J3:J47" si="2">G3/I3</f>
        <v>0.2</v>
      </c>
      <c r="K3" s="1">
        <f t="shared" ref="K3:K47" si="3">H3/I3</f>
        <v>0.15294117647058825</v>
      </c>
      <c r="L3" s="6">
        <v>15</v>
      </c>
      <c r="M3">
        <v>8</v>
      </c>
      <c r="N3">
        <v>82</v>
      </c>
      <c r="O3" s="1">
        <f t="shared" ref="O3:O47" si="4">L3/N3</f>
        <v>0.18292682926829268</v>
      </c>
      <c r="P3" s="1">
        <f t="shared" ref="P3:P47" si="5">M3/N3</f>
        <v>9.7560975609756101E-2</v>
      </c>
    </row>
    <row r="4" spans="1:16" x14ac:dyDescent="0.25">
      <c r="A4" t="s">
        <v>2</v>
      </c>
      <c r="B4">
        <v>87</v>
      </c>
      <c r="C4">
        <v>79</v>
      </c>
      <c r="D4">
        <v>201</v>
      </c>
      <c r="E4" s="1">
        <f t="shared" si="0"/>
        <v>0.43283582089552236</v>
      </c>
      <c r="F4" s="1">
        <f t="shared" si="1"/>
        <v>0.39303482587064675</v>
      </c>
      <c r="G4" s="6">
        <v>99</v>
      </c>
      <c r="H4">
        <v>76</v>
      </c>
      <c r="I4">
        <v>262</v>
      </c>
      <c r="J4" s="1">
        <f t="shared" si="2"/>
        <v>0.37786259541984735</v>
      </c>
      <c r="K4" s="1">
        <f t="shared" si="3"/>
        <v>0.29007633587786258</v>
      </c>
      <c r="L4" s="6">
        <v>47</v>
      </c>
      <c r="M4">
        <v>18</v>
      </c>
      <c r="N4">
        <v>290</v>
      </c>
      <c r="O4" s="1">
        <f t="shared" si="4"/>
        <v>0.16206896551724137</v>
      </c>
      <c r="P4" s="1">
        <f t="shared" si="5"/>
        <v>6.2068965517241378E-2</v>
      </c>
    </row>
    <row r="5" spans="1:16" x14ac:dyDescent="0.25">
      <c r="A5" t="s">
        <v>3</v>
      </c>
      <c r="B5">
        <v>5</v>
      </c>
      <c r="C5">
        <v>5</v>
      </c>
      <c r="D5">
        <v>11</v>
      </c>
      <c r="E5" s="1">
        <f t="shared" si="0"/>
        <v>0.45454545454545453</v>
      </c>
      <c r="F5" s="1">
        <f t="shared" si="1"/>
        <v>0.45454545454545453</v>
      </c>
      <c r="G5" s="6">
        <v>3</v>
      </c>
      <c r="H5">
        <v>2</v>
      </c>
      <c r="I5">
        <v>9</v>
      </c>
      <c r="J5" s="1">
        <f t="shared" si="2"/>
        <v>0.33333333333333331</v>
      </c>
      <c r="K5" s="1">
        <f t="shared" si="3"/>
        <v>0.22222222222222221</v>
      </c>
      <c r="L5" s="6">
        <v>2</v>
      </c>
      <c r="M5">
        <v>1</v>
      </c>
      <c r="N5">
        <v>8</v>
      </c>
      <c r="O5" s="1">
        <f t="shared" si="4"/>
        <v>0.25</v>
      </c>
      <c r="P5" s="1">
        <f t="shared" si="5"/>
        <v>0.125</v>
      </c>
    </row>
    <row r="6" spans="1:16" x14ac:dyDescent="0.25">
      <c r="A6" t="s">
        <v>4</v>
      </c>
      <c r="B6">
        <v>61</v>
      </c>
      <c r="C6">
        <v>53</v>
      </c>
      <c r="D6">
        <v>189</v>
      </c>
      <c r="E6" s="1">
        <f t="shared" si="0"/>
        <v>0.32275132275132273</v>
      </c>
      <c r="F6" s="1">
        <f t="shared" si="1"/>
        <v>0.28042328042328041</v>
      </c>
      <c r="G6" s="6">
        <v>57</v>
      </c>
      <c r="H6">
        <v>47</v>
      </c>
      <c r="I6">
        <v>237</v>
      </c>
      <c r="J6" s="1">
        <f t="shared" si="2"/>
        <v>0.24050632911392406</v>
      </c>
      <c r="K6" s="1">
        <f t="shared" si="3"/>
        <v>0.19831223628691982</v>
      </c>
      <c r="L6" s="6">
        <v>32</v>
      </c>
      <c r="M6">
        <v>13</v>
      </c>
      <c r="N6">
        <v>252</v>
      </c>
      <c r="O6" s="1">
        <f t="shared" si="4"/>
        <v>0.12698412698412698</v>
      </c>
      <c r="P6" s="1">
        <f t="shared" si="5"/>
        <v>5.1587301587301584E-2</v>
      </c>
    </row>
    <row r="7" spans="1:16" x14ac:dyDescent="0.25">
      <c r="A7" t="s">
        <v>5</v>
      </c>
      <c r="B7">
        <v>22</v>
      </c>
      <c r="C7">
        <v>22</v>
      </c>
      <c r="D7">
        <v>139</v>
      </c>
      <c r="E7" s="1">
        <f t="shared" si="0"/>
        <v>0.15827338129496402</v>
      </c>
      <c r="F7" s="1">
        <f t="shared" si="1"/>
        <v>0.15827338129496402</v>
      </c>
      <c r="G7" s="6">
        <v>22</v>
      </c>
      <c r="H7">
        <v>15</v>
      </c>
      <c r="I7">
        <v>116</v>
      </c>
      <c r="J7" s="1">
        <f t="shared" si="2"/>
        <v>0.18965517241379309</v>
      </c>
      <c r="K7" s="1">
        <f t="shared" si="3"/>
        <v>0.12931034482758622</v>
      </c>
      <c r="L7" s="6">
        <v>6</v>
      </c>
      <c r="M7">
        <v>4</v>
      </c>
      <c r="N7">
        <v>119</v>
      </c>
      <c r="O7" s="1">
        <f t="shared" si="4"/>
        <v>5.0420168067226892E-2</v>
      </c>
      <c r="P7" s="1">
        <f t="shared" si="5"/>
        <v>3.3613445378151259E-2</v>
      </c>
    </row>
    <row r="8" spans="1:16" x14ac:dyDescent="0.25">
      <c r="A8" t="s">
        <v>6</v>
      </c>
      <c r="B8">
        <v>8</v>
      </c>
      <c r="C8">
        <v>8</v>
      </c>
      <c r="D8">
        <v>11</v>
      </c>
      <c r="E8" s="1">
        <f t="shared" si="0"/>
        <v>0.72727272727272729</v>
      </c>
      <c r="F8" s="1">
        <f t="shared" si="1"/>
        <v>0.72727272727272729</v>
      </c>
      <c r="G8" s="6">
        <v>7</v>
      </c>
      <c r="H8">
        <v>6</v>
      </c>
      <c r="I8">
        <v>10</v>
      </c>
      <c r="J8" s="1">
        <f t="shared" si="2"/>
        <v>0.7</v>
      </c>
      <c r="K8" s="1">
        <f t="shared" si="3"/>
        <v>0.6</v>
      </c>
      <c r="L8" s="6">
        <v>8</v>
      </c>
      <c r="N8">
        <v>13</v>
      </c>
      <c r="O8" s="1">
        <f t="shared" si="4"/>
        <v>0.61538461538461542</v>
      </c>
      <c r="P8" s="1">
        <f t="shared" si="5"/>
        <v>0</v>
      </c>
    </row>
    <row r="9" spans="1:16" x14ac:dyDescent="0.25">
      <c r="A9" t="s">
        <v>7</v>
      </c>
      <c r="B9">
        <v>28</v>
      </c>
      <c r="C9">
        <v>20</v>
      </c>
      <c r="D9">
        <v>58</v>
      </c>
      <c r="E9" s="1">
        <f t="shared" si="0"/>
        <v>0.48275862068965519</v>
      </c>
      <c r="F9" s="1">
        <f t="shared" si="1"/>
        <v>0.34482758620689657</v>
      </c>
      <c r="G9" s="6">
        <v>27</v>
      </c>
      <c r="H9">
        <v>19</v>
      </c>
      <c r="I9">
        <v>57</v>
      </c>
      <c r="J9" s="1">
        <f t="shared" si="2"/>
        <v>0.47368421052631576</v>
      </c>
      <c r="K9" s="1">
        <f t="shared" si="3"/>
        <v>0.33333333333333331</v>
      </c>
      <c r="L9" s="6">
        <v>14</v>
      </c>
      <c r="M9">
        <v>2</v>
      </c>
      <c r="N9">
        <v>52</v>
      </c>
      <c r="O9" s="1">
        <f t="shared" si="4"/>
        <v>0.26923076923076922</v>
      </c>
      <c r="P9" s="1">
        <f t="shared" si="5"/>
        <v>3.8461538461538464E-2</v>
      </c>
    </row>
    <row r="10" spans="1:16" x14ac:dyDescent="0.25">
      <c r="A10" t="s">
        <v>8</v>
      </c>
      <c r="B10">
        <v>33</v>
      </c>
      <c r="C10">
        <v>29</v>
      </c>
      <c r="D10">
        <v>125</v>
      </c>
      <c r="E10" s="1">
        <f t="shared" si="0"/>
        <v>0.26400000000000001</v>
      </c>
      <c r="F10" s="1">
        <f t="shared" si="1"/>
        <v>0.23200000000000001</v>
      </c>
      <c r="G10" s="6">
        <v>33</v>
      </c>
      <c r="H10">
        <v>27</v>
      </c>
      <c r="I10">
        <v>140</v>
      </c>
      <c r="J10" s="1">
        <f t="shared" si="2"/>
        <v>0.23571428571428571</v>
      </c>
      <c r="K10" s="1">
        <f t="shared" si="3"/>
        <v>0.19285714285714287</v>
      </c>
      <c r="L10" s="6">
        <v>14</v>
      </c>
      <c r="M10">
        <v>6</v>
      </c>
      <c r="N10">
        <v>137</v>
      </c>
      <c r="O10" s="1">
        <f t="shared" si="4"/>
        <v>0.10218978102189781</v>
      </c>
      <c r="P10" s="1">
        <f t="shared" si="5"/>
        <v>4.3795620437956206E-2</v>
      </c>
    </row>
    <row r="11" spans="1:16" x14ac:dyDescent="0.25">
      <c r="A11" t="s">
        <v>9</v>
      </c>
      <c r="B11">
        <v>36</v>
      </c>
      <c r="C11">
        <v>30</v>
      </c>
      <c r="D11">
        <v>106</v>
      </c>
      <c r="E11" s="1">
        <f t="shared" si="0"/>
        <v>0.33962264150943394</v>
      </c>
      <c r="F11" s="1">
        <f t="shared" si="1"/>
        <v>0.28301886792452829</v>
      </c>
      <c r="G11" s="6">
        <v>48</v>
      </c>
      <c r="H11">
        <v>37</v>
      </c>
      <c r="I11">
        <v>127</v>
      </c>
      <c r="J11" s="1">
        <f t="shared" si="2"/>
        <v>0.37795275590551181</v>
      </c>
      <c r="K11" s="1">
        <f t="shared" si="3"/>
        <v>0.29133858267716534</v>
      </c>
      <c r="L11" s="6">
        <v>14</v>
      </c>
      <c r="M11">
        <v>1</v>
      </c>
      <c r="N11">
        <v>97</v>
      </c>
      <c r="O11" s="1">
        <f t="shared" si="4"/>
        <v>0.14432989690721648</v>
      </c>
      <c r="P11" s="1">
        <f t="shared" si="5"/>
        <v>1.0309278350515464E-2</v>
      </c>
    </row>
    <row r="12" spans="1:16" x14ac:dyDescent="0.25">
      <c r="A12" t="s">
        <v>10</v>
      </c>
      <c r="B12">
        <v>31</v>
      </c>
      <c r="C12">
        <v>30</v>
      </c>
      <c r="D12">
        <v>52</v>
      </c>
      <c r="E12" s="1">
        <f t="shared" si="0"/>
        <v>0.59615384615384615</v>
      </c>
      <c r="F12" s="1">
        <f t="shared" si="1"/>
        <v>0.57692307692307687</v>
      </c>
      <c r="G12" s="6">
        <v>24</v>
      </c>
      <c r="H12">
        <v>19</v>
      </c>
      <c r="I12">
        <v>53</v>
      </c>
      <c r="J12" s="1">
        <f t="shared" si="2"/>
        <v>0.45283018867924529</v>
      </c>
      <c r="K12" s="1">
        <f t="shared" si="3"/>
        <v>0.35849056603773582</v>
      </c>
      <c r="L12" s="6">
        <v>18</v>
      </c>
      <c r="M12">
        <v>5</v>
      </c>
      <c r="N12">
        <v>62</v>
      </c>
      <c r="O12" s="1">
        <f t="shared" si="4"/>
        <v>0.29032258064516131</v>
      </c>
      <c r="P12" s="1">
        <f t="shared" si="5"/>
        <v>8.0645161290322578E-2</v>
      </c>
    </row>
    <row r="13" spans="1:16" x14ac:dyDescent="0.25">
      <c r="A13" t="s">
        <v>11</v>
      </c>
      <c r="B13">
        <v>20</v>
      </c>
      <c r="C13">
        <v>20</v>
      </c>
      <c r="D13">
        <v>51</v>
      </c>
      <c r="E13" s="1">
        <f t="shared" si="0"/>
        <v>0.39215686274509803</v>
      </c>
      <c r="F13" s="1">
        <f t="shared" si="1"/>
        <v>0.39215686274509803</v>
      </c>
      <c r="G13" s="6">
        <v>21</v>
      </c>
      <c r="H13">
        <v>15</v>
      </c>
      <c r="I13">
        <v>48</v>
      </c>
      <c r="J13" s="1">
        <f t="shared" si="2"/>
        <v>0.4375</v>
      </c>
      <c r="K13" s="1">
        <f t="shared" si="3"/>
        <v>0.3125</v>
      </c>
      <c r="L13" s="6">
        <v>7</v>
      </c>
      <c r="M13">
        <v>4</v>
      </c>
      <c r="N13">
        <v>50</v>
      </c>
      <c r="O13" s="1">
        <f t="shared" si="4"/>
        <v>0.14000000000000001</v>
      </c>
      <c r="P13" s="1">
        <f t="shared" si="5"/>
        <v>0.08</v>
      </c>
    </row>
    <row r="14" spans="1:16" x14ac:dyDescent="0.25">
      <c r="A14" t="s">
        <v>12</v>
      </c>
      <c r="B14">
        <v>21</v>
      </c>
      <c r="C14">
        <v>14</v>
      </c>
      <c r="D14">
        <v>74</v>
      </c>
      <c r="E14" s="1">
        <f t="shared" si="0"/>
        <v>0.28378378378378377</v>
      </c>
      <c r="F14" s="1">
        <f t="shared" si="1"/>
        <v>0.1891891891891892</v>
      </c>
      <c r="G14" s="6">
        <v>33</v>
      </c>
      <c r="H14">
        <v>24</v>
      </c>
      <c r="I14">
        <v>97</v>
      </c>
      <c r="J14" s="1">
        <f t="shared" si="2"/>
        <v>0.34020618556701032</v>
      </c>
      <c r="K14" s="1">
        <f t="shared" si="3"/>
        <v>0.24742268041237114</v>
      </c>
      <c r="L14" s="6">
        <v>7</v>
      </c>
      <c r="M14">
        <v>1</v>
      </c>
      <c r="N14">
        <v>85</v>
      </c>
      <c r="O14" s="1">
        <f t="shared" si="4"/>
        <v>8.2352941176470587E-2</v>
      </c>
      <c r="P14" s="1">
        <f t="shared" si="5"/>
        <v>1.1764705882352941E-2</v>
      </c>
    </row>
    <row r="15" spans="1:16" x14ac:dyDescent="0.25">
      <c r="A15" t="s">
        <v>13</v>
      </c>
      <c r="B15">
        <v>24</v>
      </c>
      <c r="C15">
        <v>14</v>
      </c>
      <c r="D15">
        <v>61</v>
      </c>
      <c r="E15" s="1">
        <f t="shared" si="0"/>
        <v>0.39344262295081966</v>
      </c>
      <c r="F15" s="1">
        <f t="shared" si="1"/>
        <v>0.22950819672131148</v>
      </c>
      <c r="G15" s="6">
        <v>21</v>
      </c>
      <c r="H15">
        <v>10</v>
      </c>
      <c r="I15">
        <v>71</v>
      </c>
      <c r="J15" s="1">
        <f t="shared" si="2"/>
        <v>0.29577464788732394</v>
      </c>
      <c r="K15" s="1">
        <f t="shared" si="3"/>
        <v>0.14084507042253522</v>
      </c>
      <c r="L15" s="6">
        <v>9</v>
      </c>
      <c r="M15">
        <v>3</v>
      </c>
      <c r="N15">
        <v>67</v>
      </c>
      <c r="O15" s="1">
        <f t="shared" si="4"/>
        <v>0.13432835820895522</v>
      </c>
      <c r="P15" s="1">
        <f t="shared" si="5"/>
        <v>4.4776119402985072E-2</v>
      </c>
    </row>
    <row r="16" spans="1:16" x14ac:dyDescent="0.25">
      <c r="A16" t="s">
        <v>14</v>
      </c>
      <c r="B16">
        <v>2</v>
      </c>
      <c r="C16">
        <v>2</v>
      </c>
      <c r="D16">
        <v>15</v>
      </c>
      <c r="E16" s="1">
        <f t="shared" si="0"/>
        <v>0.13333333333333333</v>
      </c>
      <c r="F16" s="1">
        <f t="shared" si="1"/>
        <v>0.13333333333333333</v>
      </c>
      <c r="G16" s="6">
        <v>1</v>
      </c>
      <c r="H16">
        <v>1</v>
      </c>
      <c r="I16">
        <v>18</v>
      </c>
      <c r="J16" s="1">
        <f t="shared" si="2"/>
        <v>5.5555555555555552E-2</v>
      </c>
      <c r="K16" s="1">
        <f t="shared" si="3"/>
        <v>5.5555555555555552E-2</v>
      </c>
      <c r="L16" s="6">
        <v>0</v>
      </c>
      <c r="M16">
        <v>0</v>
      </c>
      <c r="N16">
        <v>10</v>
      </c>
      <c r="O16" s="1">
        <f t="shared" si="4"/>
        <v>0</v>
      </c>
      <c r="P16" s="1">
        <f t="shared" si="5"/>
        <v>0</v>
      </c>
    </row>
    <row r="17" spans="1:16" x14ac:dyDescent="0.25">
      <c r="A17" t="s">
        <v>15</v>
      </c>
      <c r="B17">
        <v>62</v>
      </c>
      <c r="C17">
        <v>40</v>
      </c>
      <c r="D17">
        <v>154</v>
      </c>
      <c r="E17" s="1">
        <f t="shared" si="0"/>
        <v>0.40259740259740262</v>
      </c>
      <c r="F17" s="1">
        <f t="shared" si="1"/>
        <v>0.25974025974025972</v>
      </c>
      <c r="G17" s="6">
        <v>65</v>
      </c>
      <c r="H17">
        <v>35</v>
      </c>
      <c r="I17">
        <v>200</v>
      </c>
      <c r="J17" s="1">
        <f t="shared" si="2"/>
        <v>0.32500000000000001</v>
      </c>
      <c r="K17" s="1">
        <f t="shared" si="3"/>
        <v>0.17499999999999999</v>
      </c>
      <c r="L17" s="6">
        <v>47</v>
      </c>
      <c r="M17">
        <v>6</v>
      </c>
      <c r="N17">
        <v>160</v>
      </c>
      <c r="O17" s="1">
        <f t="shared" si="4"/>
        <v>0.29375000000000001</v>
      </c>
      <c r="P17" s="1">
        <f t="shared" si="5"/>
        <v>3.7499999999999999E-2</v>
      </c>
    </row>
    <row r="18" spans="1:16" x14ac:dyDescent="0.25">
      <c r="A18" t="s">
        <v>16</v>
      </c>
      <c r="B18">
        <v>548</v>
      </c>
      <c r="C18">
        <v>460</v>
      </c>
      <c r="D18">
        <v>1355</v>
      </c>
      <c r="E18" s="1">
        <f t="shared" si="0"/>
        <v>0.40442804428044282</v>
      </c>
      <c r="F18" s="1">
        <f t="shared" si="1"/>
        <v>0.33948339483394835</v>
      </c>
      <c r="G18" s="6">
        <v>679</v>
      </c>
      <c r="H18">
        <v>562</v>
      </c>
      <c r="I18">
        <v>1607</v>
      </c>
      <c r="J18" s="1">
        <f t="shared" si="2"/>
        <v>0.42252644679527068</v>
      </c>
      <c r="K18" s="1">
        <f t="shared" si="3"/>
        <v>0.34971997510889857</v>
      </c>
      <c r="L18" s="6">
        <v>406</v>
      </c>
      <c r="M18">
        <v>161</v>
      </c>
      <c r="N18">
        <v>1526</v>
      </c>
      <c r="O18" s="1">
        <f t="shared" si="4"/>
        <v>0.26605504587155965</v>
      </c>
      <c r="P18" s="1">
        <f t="shared" si="5"/>
        <v>0.10550458715596331</v>
      </c>
    </row>
    <row r="19" spans="1:16" x14ac:dyDescent="0.25">
      <c r="A19" t="s">
        <v>17</v>
      </c>
      <c r="B19">
        <v>53</v>
      </c>
      <c r="C19">
        <v>41</v>
      </c>
      <c r="D19">
        <v>121</v>
      </c>
      <c r="E19" s="1">
        <f t="shared" si="0"/>
        <v>0.43801652892561982</v>
      </c>
      <c r="F19" s="1">
        <f t="shared" si="1"/>
        <v>0.33884297520661155</v>
      </c>
      <c r="G19" s="6">
        <v>39</v>
      </c>
      <c r="H19">
        <v>32</v>
      </c>
      <c r="I19">
        <v>141</v>
      </c>
      <c r="J19" s="1">
        <f t="shared" si="2"/>
        <v>0.27659574468085107</v>
      </c>
      <c r="K19" s="1">
        <f t="shared" si="3"/>
        <v>0.22695035460992907</v>
      </c>
      <c r="L19" s="6">
        <v>19</v>
      </c>
      <c r="M19">
        <v>9</v>
      </c>
      <c r="N19">
        <v>127</v>
      </c>
      <c r="O19" s="1">
        <f t="shared" si="4"/>
        <v>0.14960629921259844</v>
      </c>
      <c r="P19" s="1">
        <f t="shared" si="5"/>
        <v>7.0866141732283464E-2</v>
      </c>
    </row>
    <row r="20" spans="1:16" x14ac:dyDescent="0.25">
      <c r="A20" t="s">
        <v>18</v>
      </c>
      <c r="B20">
        <v>25</v>
      </c>
      <c r="C20">
        <v>23</v>
      </c>
      <c r="D20">
        <v>48</v>
      </c>
      <c r="E20" s="1">
        <f t="shared" si="0"/>
        <v>0.52083333333333337</v>
      </c>
      <c r="F20" s="1">
        <f t="shared" si="1"/>
        <v>0.47916666666666669</v>
      </c>
      <c r="G20" s="6">
        <v>25</v>
      </c>
      <c r="H20">
        <v>18</v>
      </c>
      <c r="I20">
        <v>58</v>
      </c>
      <c r="J20" s="1">
        <f t="shared" si="2"/>
        <v>0.43103448275862066</v>
      </c>
      <c r="K20" s="1">
        <f t="shared" si="3"/>
        <v>0.31034482758620691</v>
      </c>
      <c r="L20" s="6">
        <v>5</v>
      </c>
      <c r="M20">
        <v>1</v>
      </c>
      <c r="N20">
        <v>53</v>
      </c>
      <c r="O20" s="1">
        <f t="shared" si="4"/>
        <v>9.4339622641509441E-2</v>
      </c>
      <c r="P20" s="1">
        <f t="shared" si="5"/>
        <v>1.8867924528301886E-2</v>
      </c>
    </row>
    <row r="21" spans="1:16" x14ac:dyDescent="0.25">
      <c r="A21" t="s">
        <v>19</v>
      </c>
      <c r="B21">
        <v>73</v>
      </c>
      <c r="C21">
        <v>64</v>
      </c>
      <c r="D21">
        <v>208</v>
      </c>
      <c r="E21" s="1">
        <f t="shared" si="0"/>
        <v>0.35096153846153844</v>
      </c>
      <c r="F21" s="1">
        <f t="shared" si="1"/>
        <v>0.30769230769230771</v>
      </c>
      <c r="G21" s="6">
        <v>95</v>
      </c>
      <c r="H21">
        <v>84</v>
      </c>
      <c r="I21">
        <v>255</v>
      </c>
      <c r="J21" s="1">
        <f t="shared" si="2"/>
        <v>0.37254901960784315</v>
      </c>
      <c r="K21" s="1">
        <f t="shared" si="3"/>
        <v>0.32941176470588235</v>
      </c>
      <c r="L21" s="6">
        <v>52</v>
      </c>
      <c r="M21">
        <v>30</v>
      </c>
      <c r="N21">
        <v>217</v>
      </c>
      <c r="O21" s="1">
        <f t="shared" si="4"/>
        <v>0.23963133640552994</v>
      </c>
      <c r="P21" s="1">
        <f t="shared" si="5"/>
        <v>0.13824884792626729</v>
      </c>
    </row>
    <row r="22" spans="1:16" x14ac:dyDescent="0.25">
      <c r="A22" t="s">
        <v>20</v>
      </c>
      <c r="B22">
        <v>35</v>
      </c>
      <c r="C22">
        <v>28</v>
      </c>
      <c r="D22">
        <v>82</v>
      </c>
      <c r="E22" s="1">
        <f t="shared" si="0"/>
        <v>0.42682926829268292</v>
      </c>
      <c r="F22" s="1">
        <f t="shared" si="1"/>
        <v>0.34146341463414637</v>
      </c>
      <c r="G22" s="6">
        <v>17</v>
      </c>
      <c r="H22">
        <v>14</v>
      </c>
      <c r="I22">
        <v>66</v>
      </c>
      <c r="J22" s="1">
        <f t="shared" si="2"/>
        <v>0.25757575757575757</v>
      </c>
      <c r="K22" s="1">
        <f t="shared" si="3"/>
        <v>0.21212121212121213</v>
      </c>
      <c r="L22" s="6">
        <v>10</v>
      </c>
      <c r="M22">
        <v>3</v>
      </c>
      <c r="N22">
        <v>49</v>
      </c>
      <c r="O22" s="1">
        <f t="shared" si="4"/>
        <v>0.20408163265306123</v>
      </c>
      <c r="P22" s="1">
        <f t="shared" si="5"/>
        <v>6.1224489795918366E-2</v>
      </c>
    </row>
    <row r="23" spans="1:16" x14ac:dyDescent="0.25">
      <c r="A23" t="s">
        <v>21</v>
      </c>
      <c r="B23">
        <v>39</v>
      </c>
      <c r="C23">
        <v>31</v>
      </c>
      <c r="D23">
        <v>69</v>
      </c>
      <c r="E23" s="1">
        <f t="shared" si="0"/>
        <v>0.56521739130434778</v>
      </c>
      <c r="F23" s="1">
        <f t="shared" si="1"/>
        <v>0.44927536231884058</v>
      </c>
      <c r="G23" s="6">
        <v>35</v>
      </c>
      <c r="H23">
        <v>24</v>
      </c>
      <c r="I23">
        <v>95</v>
      </c>
      <c r="J23" s="1">
        <f t="shared" si="2"/>
        <v>0.36842105263157893</v>
      </c>
      <c r="K23" s="1">
        <f t="shared" si="3"/>
        <v>0.25263157894736843</v>
      </c>
      <c r="L23" s="6">
        <v>35</v>
      </c>
      <c r="M23">
        <v>11</v>
      </c>
      <c r="N23">
        <v>127</v>
      </c>
      <c r="O23" s="1">
        <f t="shared" si="4"/>
        <v>0.27559055118110237</v>
      </c>
      <c r="P23" s="1">
        <f t="shared" si="5"/>
        <v>8.6614173228346455E-2</v>
      </c>
    </row>
    <row r="24" spans="1:16" x14ac:dyDescent="0.25">
      <c r="A24" t="s">
        <v>22</v>
      </c>
      <c r="B24">
        <v>38</v>
      </c>
      <c r="C24">
        <v>36</v>
      </c>
      <c r="D24">
        <v>128</v>
      </c>
      <c r="E24" s="1">
        <f t="shared" si="0"/>
        <v>0.296875</v>
      </c>
      <c r="F24" s="1">
        <f t="shared" si="1"/>
        <v>0.28125</v>
      </c>
      <c r="G24" s="6">
        <v>30</v>
      </c>
      <c r="H24">
        <v>22</v>
      </c>
      <c r="I24">
        <v>127</v>
      </c>
      <c r="J24" s="1">
        <f t="shared" si="2"/>
        <v>0.23622047244094488</v>
      </c>
      <c r="K24" s="1">
        <f t="shared" si="3"/>
        <v>0.17322834645669291</v>
      </c>
      <c r="L24" s="6">
        <v>19</v>
      </c>
      <c r="M24">
        <v>11</v>
      </c>
      <c r="N24">
        <v>135</v>
      </c>
      <c r="O24" s="1">
        <f t="shared" si="4"/>
        <v>0.14074074074074075</v>
      </c>
      <c r="P24" s="1">
        <f t="shared" si="5"/>
        <v>8.1481481481481488E-2</v>
      </c>
    </row>
    <row r="25" spans="1:16" x14ac:dyDescent="0.25">
      <c r="A25" t="s">
        <v>23</v>
      </c>
      <c r="B25">
        <v>9</v>
      </c>
      <c r="C25">
        <v>8</v>
      </c>
      <c r="D25">
        <v>36</v>
      </c>
      <c r="E25" s="1">
        <f t="shared" si="0"/>
        <v>0.25</v>
      </c>
      <c r="F25" s="1">
        <f t="shared" si="1"/>
        <v>0.22222222222222221</v>
      </c>
      <c r="G25" s="6">
        <v>3</v>
      </c>
      <c r="H25">
        <v>3</v>
      </c>
      <c r="I25">
        <v>32</v>
      </c>
      <c r="J25" s="1">
        <f t="shared" si="2"/>
        <v>9.375E-2</v>
      </c>
      <c r="K25" s="1">
        <f t="shared" si="3"/>
        <v>9.375E-2</v>
      </c>
      <c r="L25" s="6">
        <v>0</v>
      </c>
      <c r="M25">
        <v>0</v>
      </c>
      <c r="N25">
        <v>40</v>
      </c>
      <c r="O25" s="1">
        <f t="shared" si="4"/>
        <v>0</v>
      </c>
      <c r="P25" s="1">
        <f t="shared" si="5"/>
        <v>0</v>
      </c>
    </row>
    <row r="26" spans="1:16" x14ac:dyDescent="0.25">
      <c r="A26" t="s">
        <v>24</v>
      </c>
      <c r="B26">
        <v>199</v>
      </c>
      <c r="C26">
        <v>173</v>
      </c>
      <c r="D26">
        <v>510</v>
      </c>
      <c r="E26" s="1">
        <f t="shared" si="0"/>
        <v>0.39019607843137255</v>
      </c>
      <c r="F26" s="1">
        <f t="shared" si="1"/>
        <v>0.33921568627450982</v>
      </c>
      <c r="G26" s="6">
        <v>191</v>
      </c>
      <c r="H26">
        <v>162</v>
      </c>
      <c r="I26">
        <v>599</v>
      </c>
      <c r="J26" s="1">
        <f t="shared" si="2"/>
        <v>0.31886477462437396</v>
      </c>
      <c r="K26" s="1">
        <f t="shared" si="3"/>
        <v>0.27045075125208679</v>
      </c>
      <c r="L26" s="6">
        <v>131</v>
      </c>
      <c r="M26">
        <v>52</v>
      </c>
      <c r="N26">
        <v>606</v>
      </c>
      <c r="O26" s="1">
        <f t="shared" si="4"/>
        <v>0.21617161716171618</v>
      </c>
      <c r="P26" s="1">
        <f t="shared" si="5"/>
        <v>8.5808580858085806E-2</v>
      </c>
    </row>
    <row r="27" spans="1:16" x14ac:dyDescent="0.25">
      <c r="A27" t="s">
        <v>26</v>
      </c>
      <c r="B27">
        <v>13</v>
      </c>
      <c r="C27">
        <v>12</v>
      </c>
      <c r="D27">
        <v>33</v>
      </c>
      <c r="E27" s="1">
        <f t="shared" si="0"/>
        <v>0.39393939393939392</v>
      </c>
      <c r="F27" s="1">
        <f t="shared" si="1"/>
        <v>0.36363636363636365</v>
      </c>
      <c r="G27" s="6">
        <v>32</v>
      </c>
      <c r="H27">
        <v>31</v>
      </c>
      <c r="I27">
        <v>48</v>
      </c>
      <c r="J27" s="1">
        <f t="shared" si="2"/>
        <v>0.66666666666666663</v>
      </c>
      <c r="K27" s="1">
        <f t="shared" si="3"/>
        <v>0.64583333333333337</v>
      </c>
      <c r="L27" s="6">
        <v>4</v>
      </c>
      <c r="M27">
        <v>2</v>
      </c>
      <c r="N27">
        <v>33</v>
      </c>
      <c r="O27" s="1">
        <f t="shared" si="4"/>
        <v>0.12121212121212122</v>
      </c>
      <c r="P27" s="1">
        <f t="shared" si="5"/>
        <v>6.0606060606060608E-2</v>
      </c>
    </row>
    <row r="28" spans="1:16" x14ac:dyDescent="0.25">
      <c r="A28" t="s">
        <v>27</v>
      </c>
      <c r="B28">
        <v>104</v>
      </c>
      <c r="C28">
        <v>92</v>
      </c>
      <c r="D28">
        <v>254</v>
      </c>
      <c r="E28" s="1">
        <f t="shared" si="0"/>
        <v>0.40944881889763779</v>
      </c>
      <c r="F28" s="1">
        <f t="shared" si="1"/>
        <v>0.36220472440944884</v>
      </c>
      <c r="G28" s="6">
        <v>72</v>
      </c>
      <c r="H28">
        <v>62</v>
      </c>
      <c r="I28">
        <v>273</v>
      </c>
      <c r="J28" s="1">
        <f t="shared" si="2"/>
        <v>0.26373626373626374</v>
      </c>
      <c r="K28" s="1">
        <f t="shared" si="3"/>
        <v>0.2271062271062271</v>
      </c>
      <c r="L28" s="6">
        <v>32</v>
      </c>
      <c r="M28">
        <v>14</v>
      </c>
      <c r="N28">
        <v>295</v>
      </c>
      <c r="O28" s="1">
        <f t="shared" si="4"/>
        <v>0.10847457627118644</v>
      </c>
      <c r="P28" s="1">
        <f t="shared" si="5"/>
        <v>4.7457627118644069E-2</v>
      </c>
    </row>
    <row r="29" spans="1:16" x14ac:dyDescent="0.25">
      <c r="A29" t="s">
        <v>28</v>
      </c>
      <c r="B29">
        <v>88</v>
      </c>
      <c r="C29">
        <v>74</v>
      </c>
      <c r="D29">
        <v>327</v>
      </c>
      <c r="E29" s="1">
        <f t="shared" si="0"/>
        <v>0.26911314984709478</v>
      </c>
      <c r="F29" s="1">
        <f t="shared" si="1"/>
        <v>0.22629969418960244</v>
      </c>
      <c r="G29" s="6">
        <v>97</v>
      </c>
      <c r="H29">
        <v>80</v>
      </c>
      <c r="I29">
        <v>405</v>
      </c>
      <c r="J29" s="1">
        <f t="shared" si="2"/>
        <v>0.23950617283950618</v>
      </c>
      <c r="K29" s="1">
        <f t="shared" si="3"/>
        <v>0.19753086419753085</v>
      </c>
      <c r="L29" s="6">
        <v>37</v>
      </c>
      <c r="M29">
        <v>8</v>
      </c>
      <c r="N29">
        <v>381</v>
      </c>
      <c r="O29" s="1">
        <f t="shared" si="4"/>
        <v>9.711286089238845E-2</v>
      </c>
      <c r="P29" s="1">
        <f t="shared" si="5"/>
        <v>2.0997375328083989E-2</v>
      </c>
    </row>
    <row r="30" spans="1:16" x14ac:dyDescent="0.25">
      <c r="A30" t="s">
        <v>29</v>
      </c>
      <c r="B30">
        <v>16</v>
      </c>
      <c r="C30">
        <v>9</v>
      </c>
      <c r="D30">
        <v>53</v>
      </c>
      <c r="E30" s="1">
        <f t="shared" si="0"/>
        <v>0.30188679245283018</v>
      </c>
      <c r="F30" s="1">
        <f t="shared" si="1"/>
        <v>0.16981132075471697</v>
      </c>
      <c r="G30" s="6">
        <v>31</v>
      </c>
      <c r="H30">
        <v>23</v>
      </c>
      <c r="I30">
        <v>88</v>
      </c>
      <c r="J30" s="1">
        <f t="shared" si="2"/>
        <v>0.35227272727272729</v>
      </c>
      <c r="K30" s="1">
        <f t="shared" si="3"/>
        <v>0.26136363636363635</v>
      </c>
      <c r="L30" s="6">
        <v>8</v>
      </c>
      <c r="M30">
        <v>2</v>
      </c>
      <c r="N30">
        <v>74</v>
      </c>
      <c r="O30" s="1">
        <f t="shared" si="4"/>
        <v>0.10810810810810811</v>
      </c>
      <c r="P30" s="1">
        <f t="shared" si="5"/>
        <v>2.7027027027027029E-2</v>
      </c>
    </row>
    <row r="31" spans="1:16" x14ac:dyDescent="0.25">
      <c r="A31" t="s">
        <v>30</v>
      </c>
      <c r="B31">
        <v>23</v>
      </c>
      <c r="C31">
        <v>20</v>
      </c>
      <c r="D31">
        <v>110</v>
      </c>
      <c r="E31" s="1">
        <f t="shared" si="0"/>
        <v>0.20909090909090908</v>
      </c>
      <c r="F31" s="1">
        <f t="shared" si="1"/>
        <v>0.18181818181818182</v>
      </c>
      <c r="G31" s="6">
        <v>26</v>
      </c>
      <c r="H31">
        <v>22</v>
      </c>
      <c r="I31">
        <v>128</v>
      </c>
      <c r="J31" s="1">
        <f t="shared" si="2"/>
        <v>0.203125</v>
      </c>
      <c r="K31" s="1">
        <f t="shared" si="3"/>
        <v>0.171875</v>
      </c>
      <c r="L31" s="6">
        <v>10</v>
      </c>
      <c r="M31">
        <v>4</v>
      </c>
      <c r="N31">
        <v>97</v>
      </c>
      <c r="O31" s="1">
        <f t="shared" si="4"/>
        <v>0.10309278350515463</v>
      </c>
      <c r="P31" s="1">
        <f t="shared" si="5"/>
        <v>4.1237113402061855E-2</v>
      </c>
    </row>
    <row r="32" spans="1:16" x14ac:dyDescent="0.25">
      <c r="A32" t="s">
        <v>31</v>
      </c>
      <c r="B32">
        <v>1013</v>
      </c>
      <c r="C32">
        <v>814</v>
      </c>
      <c r="D32">
        <v>2588</v>
      </c>
      <c r="E32" s="1">
        <f t="shared" si="0"/>
        <v>0.39142194744976816</v>
      </c>
      <c r="F32" s="1">
        <f t="shared" si="1"/>
        <v>0.31452859350850076</v>
      </c>
      <c r="G32" s="6">
        <v>1026</v>
      </c>
      <c r="H32">
        <v>794</v>
      </c>
      <c r="I32">
        <v>3012</v>
      </c>
      <c r="J32" s="1">
        <f t="shared" si="2"/>
        <v>0.34063745019920316</v>
      </c>
      <c r="K32" s="1">
        <f t="shared" si="3"/>
        <v>0.26361221779548472</v>
      </c>
      <c r="L32" s="6">
        <v>555</v>
      </c>
      <c r="M32">
        <v>179</v>
      </c>
      <c r="N32">
        <v>2969</v>
      </c>
      <c r="O32" s="1">
        <f t="shared" si="4"/>
        <v>0.18693162681037387</v>
      </c>
      <c r="P32" s="1">
        <f t="shared" si="5"/>
        <v>6.0289659818120581E-2</v>
      </c>
    </row>
    <row r="33" spans="1:16" x14ac:dyDescent="0.25">
      <c r="A33" t="s">
        <v>32</v>
      </c>
      <c r="B33">
        <v>0</v>
      </c>
      <c r="C33">
        <v>0</v>
      </c>
      <c r="D33">
        <v>2</v>
      </c>
      <c r="E33" s="1">
        <f t="shared" si="0"/>
        <v>0</v>
      </c>
      <c r="F33" s="1">
        <f t="shared" si="1"/>
        <v>0</v>
      </c>
      <c r="G33" s="6">
        <v>0</v>
      </c>
      <c r="H33">
        <v>0</v>
      </c>
      <c r="I33">
        <v>3</v>
      </c>
      <c r="J33" s="1">
        <f t="shared" si="2"/>
        <v>0</v>
      </c>
      <c r="K33" s="1">
        <f t="shared" si="3"/>
        <v>0</v>
      </c>
      <c r="L33" s="6">
        <v>0</v>
      </c>
      <c r="M33">
        <v>0</v>
      </c>
      <c r="N33">
        <v>5</v>
      </c>
      <c r="O33" s="1">
        <f t="shared" si="4"/>
        <v>0</v>
      </c>
      <c r="P33" s="1">
        <f t="shared" si="5"/>
        <v>0</v>
      </c>
    </row>
    <row r="34" spans="1:16" x14ac:dyDescent="0.25">
      <c r="A34" t="s">
        <v>33</v>
      </c>
      <c r="B34">
        <v>8</v>
      </c>
      <c r="C34">
        <v>7</v>
      </c>
      <c r="D34">
        <v>30</v>
      </c>
      <c r="E34" s="1">
        <f t="shared" si="0"/>
        <v>0.26666666666666666</v>
      </c>
      <c r="F34" s="1">
        <f t="shared" si="1"/>
        <v>0.23333333333333334</v>
      </c>
      <c r="G34" s="6">
        <v>3</v>
      </c>
      <c r="H34">
        <v>3</v>
      </c>
      <c r="I34">
        <v>24</v>
      </c>
      <c r="J34" s="1">
        <f t="shared" si="2"/>
        <v>0.125</v>
      </c>
      <c r="K34" s="1">
        <f t="shared" si="3"/>
        <v>0.125</v>
      </c>
      <c r="L34" s="6">
        <v>4</v>
      </c>
      <c r="M34">
        <v>3</v>
      </c>
      <c r="N34">
        <v>30</v>
      </c>
      <c r="O34" s="1">
        <f t="shared" si="4"/>
        <v>0.13333333333333333</v>
      </c>
      <c r="P34" s="1">
        <f t="shared" si="5"/>
        <v>0.1</v>
      </c>
    </row>
    <row r="35" spans="1:16" x14ac:dyDescent="0.25">
      <c r="A35" t="s">
        <v>34</v>
      </c>
      <c r="B35">
        <v>42</v>
      </c>
      <c r="C35">
        <v>33</v>
      </c>
      <c r="D35">
        <v>83</v>
      </c>
      <c r="E35" s="1">
        <f t="shared" si="0"/>
        <v>0.50602409638554213</v>
      </c>
      <c r="F35" s="1">
        <f t="shared" si="1"/>
        <v>0.39759036144578314</v>
      </c>
      <c r="G35" s="6">
        <v>60</v>
      </c>
      <c r="H35">
        <v>51</v>
      </c>
      <c r="I35">
        <v>110</v>
      </c>
      <c r="J35" s="1">
        <f t="shared" si="2"/>
        <v>0.54545454545454541</v>
      </c>
      <c r="K35" s="1">
        <f t="shared" si="3"/>
        <v>0.46363636363636362</v>
      </c>
      <c r="L35" s="6">
        <v>53</v>
      </c>
      <c r="M35">
        <v>37</v>
      </c>
      <c r="N35">
        <v>116</v>
      </c>
      <c r="O35" s="1">
        <f t="shared" si="4"/>
        <v>0.45689655172413796</v>
      </c>
      <c r="P35" s="1">
        <f t="shared" si="5"/>
        <v>0.31896551724137934</v>
      </c>
    </row>
    <row r="36" spans="1:16" x14ac:dyDescent="0.25">
      <c r="A36" t="s">
        <v>35</v>
      </c>
      <c r="B36">
        <v>1</v>
      </c>
      <c r="C36">
        <v>1</v>
      </c>
      <c r="D36">
        <v>13</v>
      </c>
      <c r="E36" s="1">
        <f t="shared" si="0"/>
        <v>7.6923076923076927E-2</v>
      </c>
      <c r="F36" s="1">
        <f t="shared" si="1"/>
        <v>7.6923076923076927E-2</v>
      </c>
      <c r="G36" s="6">
        <v>1</v>
      </c>
      <c r="H36">
        <v>1</v>
      </c>
      <c r="I36">
        <v>8</v>
      </c>
      <c r="J36" s="1">
        <f t="shared" si="2"/>
        <v>0.125</v>
      </c>
      <c r="K36" s="1">
        <f t="shared" si="3"/>
        <v>0.125</v>
      </c>
      <c r="L36" s="6">
        <v>1</v>
      </c>
      <c r="M36">
        <v>0</v>
      </c>
      <c r="N36">
        <v>10</v>
      </c>
      <c r="O36" s="1">
        <f t="shared" si="4"/>
        <v>0.1</v>
      </c>
      <c r="P36" s="1">
        <f t="shared" si="5"/>
        <v>0</v>
      </c>
    </row>
    <row r="37" spans="1:16" x14ac:dyDescent="0.25">
      <c r="A37" t="s">
        <v>36</v>
      </c>
      <c r="B37">
        <v>50</v>
      </c>
      <c r="C37">
        <v>45</v>
      </c>
      <c r="D37">
        <v>204</v>
      </c>
      <c r="E37" s="1">
        <f t="shared" si="0"/>
        <v>0.24509803921568626</v>
      </c>
      <c r="F37" s="1">
        <f t="shared" si="1"/>
        <v>0.22058823529411764</v>
      </c>
      <c r="G37" s="6">
        <v>52</v>
      </c>
      <c r="H37">
        <v>44</v>
      </c>
      <c r="I37">
        <v>206</v>
      </c>
      <c r="J37" s="1">
        <f t="shared" si="2"/>
        <v>0.25242718446601942</v>
      </c>
      <c r="K37" s="1">
        <f t="shared" si="3"/>
        <v>0.21359223300970873</v>
      </c>
      <c r="L37" s="6">
        <v>15</v>
      </c>
      <c r="M37">
        <v>3</v>
      </c>
      <c r="N37">
        <v>222</v>
      </c>
      <c r="O37" s="1">
        <f t="shared" si="4"/>
        <v>6.7567567567567571E-2</v>
      </c>
      <c r="P37" s="1">
        <f t="shared" si="5"/>
        <v>1.3513513513513514E-2</v>
      </c>
    </row>
    <row r="38" spans="1:16" x14ac:dyDescent="0.25">
      <c r="A38" t="s">
        <v>37</v>
      </c>
      <c r="B38">
        <v>44</v>
      </c>
      <c r="C38">
        <v>38</v>
      </c>
      <c r="D38">
        <v>144</v>
      </c>
      <c r="E38" s="1">
        <f t="shared" si="0"/>
        <v>0.30555555555555558</v>
      </c>
      <c r="F38" s="1">
        <f t="shared" si="1"/>
        <v>0.2638888888888889</v>
      </c>
      <c r="G38" s="6">
        <v>40</v>
      </c>
      <c r="H38">
        <v>35</v>
      </c>
      <c r="I38">
        <v>174</v>
      </c>
      <c r="J38" s="1">
        <f t="shared" si="2"/>
        <v>0.22988505747126436</v>
      </c>
      <c r="K38" s="1">
        <f t="shared" si="3"/>
        <v>0.20114942528735633</v>
      </c>
      <c r="L38" s="6">
        <v>9</v>
      </c>
      <c r="M38">
        <v>3</v>
      </c>
      <c r="N38">
        <v>161</v>
      </c>
      <c r="O38" s="1">
        <f t="shared" si="4"/>
        <v>5.5900621118012424E-2</v>
      </c>
      <c r="P38" s="1">
        <f t="shared" si="5"/>
        <v>1.8633540372670808E-2</v>
      </c>
    </row>
    <row r="39" spans="1:16" x14ac:dyDescent="0.25">
      <c r="A39" t="s">
        <v>38</v>
      </c>
      <c r="B39">
        <v>29</v>
      </c>
      <c r="C39">
        <v>24</v>
      </c>
      <c r="D39">
        <v>69</v>
      </c>
      <c r="E39" s="1">
        <f t="shared" si="0"/>
        <v>0.42028985507246375</v>
      </c>
      <c r="F39" s="1">
        <f t="shared" si="1"/>
        <v>0.34782608695652173</v>
      </c>
      <c r="G39" s="6">
        <v>35</v>
      </c>
      <c r="H39">
        <v>26</v>
      </c>
      <c r="I39">
        <v>74</v>
      </c>
      <c r="J39" s="1">
        <f t="shared" si="2"/>
        <v>0.47297297297297297</v>
      </c>
      <c r="K39" s="1">
        <f t="shared" si="3"/>
        <v>0.35135135135135137</v>
      </c>
      <c r="L39" s="6">
        <v>20</v>
      </c>
      <c r="M39">
        <v>9</v>
      </c>
      <c r="N39">
        <v>65</v>
      </c>
      <c r="O39" s="1">
        <f t="shared" si="4"/>
        <v>0.30769230769230771</v>
      </c>
      <c r="P39" s="1">
        <f t="shared" si="5"/>
        <v>0.13846153846153847</v>
      </c>
    </row>
    <row r="40" spans="1:16" x14ac:dyDescent="0.25">
      <c r="A40" t="s">
        <v>39</v>
      </c>
      <c r="B40">
        <v>41</v>
      </c>
      <c r="C40">
        <v>33</v>
      </c>
      <c r="D40">
        <v>160</v>
      </c>
      <c r="E40" s="1">
        <f t="shared" si="0"/>
        <v>0.25624999999999998</v>
      </c>
      <c r="F40" s="1">
        <f t="shared" si="1"/>
        <v>0.20624999999999999</v>
      </c>
      <c r="G40" s="6">
        <v>57</v>
      </c>
      <c r="H40">
        <v>50</v>
      </c>
      <c r="I40">
        <v>194</v>
      </c>
      <c r="J40" s="1">
        <f t="shared" si="2"/>
        <v>0.29381443298969073</v>
      </c>
      <c r="K40" s="1">
        <f t="shared" si="3"/>
        <v>0.25773195876288657</v>
      </c>
      <c r="L40" s="6">
        <v>17</v>
      </c>
      <c r="M40">
        <v>6</v>
      </c>
      <c r="N40">
        <v>176</v>
      </c>
      <c r="O40" s="1">
        <f t="shared" si="4"/>
        <v>9.6590909090909088E-2</v>
      </c>
      <c r="P40" s="1">
        <f t="shared" si="5"/>
        <v>3.4090909090909088E-2</v>
      </c>
    </row>
    <row r="41" spans="1:16" x14ac:dyDescent="0.25">
      <c r="A41" t="s">
        <v>40</v>
      </c>
      <c r="B41">
        <v>41</v>
      </c>
      <c r="C41">
        <v>34</v>
      </c>
      <c r="D41">
        <v>125</v>
      </c>
      <c r="E41" s="1">
        <f t="shared" si="0"/>
        <v>0.32800000000000001</v>
      </c>
      <c r="F41" s="1">
        <f t="shared" si="1"/>
        <v>0.27200000000000002</v>
      </c>
      <c r="G41" s="6">
        <v>26</v>
      </c>
      <c r="H41">
        <v>25</v>
      </c>
      <c r="I41">
        <v>122</v>
      </c>
      <c r="J41" s="1">
        <f t="shared" si="2"/>
        <v>0.21311475409836064</v>
      </c>
      <c r="K41" s="1">
        <f t="shared" si="3"/>
        <v>0.20491803278688525</v>
      </c>
      <c r="L41" s="6">
        <v>10</v>
      </c>
      <c r="M41">
        <v>4</v>
      </c>
      <c r="N41">
        <v>133</v>
      </c>
      <c r="O41" s="1">
        <f t="shared" si="4"/>
        <v>7.5187969924812026E-2</v>
      </c>
      <c r="P41" s="1">
        <f t="shared" si="5"/>
        <v>3.007518796992481E-2</v>
      </c>
    </row>
    <row r="42" spans="1:16" x14ac:dyDescent="0.25">
      <c r="A42" t="s">
        <v>41</v>
      </c>
      <c r="B42">
        <v>82</v>
      </c>
      <c r="C42">
        <v>78</v>
      </c>
      <c r="D42">
        <v>156</v>
      </c>
      <c r="E42" s="1">
        <f t="shared" si="0"/>
        <v>0.52564102564102566</v>
      </c>
      <c r="F42" s="1">
        <f t="shared" si="1"/>
        <v>0.5</v>
      </c>
      <c r="G42" s="6">
        <v>83</v>
      </c>
      <c r="H42">
        <v>79</v>
      </c>
      <c r="I42">
        <v>174</v>
      </c>
      <c r="J42" s="1">
        <f t="shared" si="2"/>
        <v>0.47701149425287354</v>
      </c>
      <c r="K42" s="1">
        <f t="shared" si="3"/>
        <v>0.45402298850574713</v>
      </c>
      <c r="L42" s="6">
        <v>72</v>
      </c>
      <c r="M42">
        <v>14</v>
      </c>
      <c r="N42">
        <v>210</v>
      </c>
      <c r="O42" s="1">
        <f t="shared" si="4"/>
        <v>0.34285714285714286</v>
      </c>
      <c r="P42" s="1">
        <f t="shared" si="5"/>
        <v>6.6666666666666666E-2</v>
      </c>
    </row>
    <row r="43" spans="1:16" x14ac:dyDescent="0.25">
      <c r="A43" t="s">
        <v>42</v>
      </c>
      <c r="B43">
        <v>5</v>
      </c>
      <c r="C43">
        <v>3</v>
      </c>
      <c r="D43">
        <v>10</v>
      </c>
      <c r="E43" s="1">
        <f t="shared" si="0"/>
        <v>0.5</v>
      </c>
      <c r="F43" s="1">
        <f t="shared" si="1"/>
        <v>0.3</v>
      </c>
      <c r="G43" s="6">
        <v>10</v>
      </c>
      <c r="H43">
        <v>6</v>
      </c>
      <c r="I43">
        <v>11</v>
      </c>
      <c r="J43" s="1">
        <f t="shared" si="2"/>
        <v>0.90909090909090906</v>
      </c>
      <c r="K43" s="1">
        <f t="shared" si="3"/>
        <v>0.54545454545454541</v>
      </c>
      <c r="L43" s="6">
        <v>8</v>
      </c>
      <c r="M43">
        <v>1</v>
      </c>
      <c r="N43">
        <v>11</v>
      </c>
      <c r="O43" s="1">
        <f t="shared" si="4"/>
        <v>0.72727272727272729</v>
      </c>
      <c r="P43" s="1">
        <f t="shared" si="5"/>
        <v>9.0909090909090912E-2</v>
      </c>
    </row>
    <row r="44" spans="1:16" x14ac:dyDescent="0.25">
      <c r="A44" t="s">
        <v>43</v>
      </c>
      <c r="B44">
        <v>39</v>
      </c>
      <c r="C44">
        <v>34</v>
      </c>
      <c r="D44">
        <v>105</v>
      </c>
      <c r="E44" s="1">
        <f t="shared" si="0"/>
        <v>0.37142857142857144</v>
      </c>
      <c r="F44" s="1">
        <f t="shared" si="1"/>
        <v>0.32380952380952382</v>
      </c>
      <c r="G44" s="6">
        <v>40</v>
      </c>
      <c r="H44">
        <v>36</v>
      </c>
      <c r="I44">
        <v>125</v>
      </c>
      <c r="J44" s="1">
        <f t="shared" si="2"/>
        <v>0.32</v>
      </c>
      <c r="K44" s="1">
        <f t="shared" si="3"/>
        <v>0.28799999999999998</v>
      </c>
      <c r="L44" s="6">
        <v>26</v>
      </c>
      <c r="M44">
        <v>7</v>
      </c>
      <c r="N44">
        <v>123</v>
      </c>
      <c r="O44" s="1">
        <f t="shared" si="4"/>
        <v>0.21138211382113822</v>
      </c>
      <c r="P44" s="1">
        <f t="shared" si="5"/>
        <v>5.6910569105691054E-2</v>
      </c>
    </row>
    <row r="45" spans="1:16" x14ac:dyDescent="0.25">
      <c r="A45" t="s">
        <v>44</v>
      </c>
      <c r="B45">
        <v>2</v>
      </c>
      <c r="C45">
        <v>2</v>
      </c>
      <c r="D45">
        <v>14</v>
      </c>
      <c r="E45" s="1">
        <f t="shared" si="0"/>
        <v>0.14285714285714285</v>
      </c>
      <c r="F45" s="1">
        <f t="shared" si="1"/>
        <v>0.14285714285714285</v>
      </c>
      <c r="G45" s="6">
        <v>1</v>
      </c>
      <c r="H45">
        <v>0</v>
      </c>
      <c r="I45">
        <v>19</v>
      </c>
      <c r="J45" s="1">
        <f t="shared" si="2"/>
        <v>5.2631578947368418E-2</v>
      </c>
      <c r="K45" s="1">
        <f t="shared" si="3"/>
        <v>0</v>
      </c>
      <c r="L45" s="6">
        <v>1</v>
      </c>
      <c r="M45">
        <v>0</v>
      </c>
      <c r="N45">
        <v>20</v>
      </c>
      <c r="O45" s="1">
        <f t="shared" si="4"/>
        <v>0.05</v>
      </c>
      <c r="P45" s="1">
        <f t="shared" si="5"/>
        <v>0</v>
      </c>
    </row>
    <row r="46" spans="1:16" x14ac:dyDescent="0.25">
      <c r="A46" t="s">
        <v>45</v>
      </c>
      <c r="B46">
        <v>99</v>
      </c>
      <c r="C46">
        <v>96</v>
      </c>
      <c r="D46">
        <v>197</v>
      </c>
      <c r="E46" s="1">
        <f t="shared" si="0"/>
        <v>0.5025380710659898</v>
      </c>
      <c r="F46" s="1">
        <f t="shared" si="1"/>
        <v>0.48730964467005078</v>
      </c>
      <c r="G46" s="6">
        <v>101</v>
      </c>
      <c r="H46">
        <v>93</v>
      </c>
      <c r="I46">
        <v>220</v>
      </c>
      <c r="J46" s="1">
        <f t="shared" si="2"/>
        <v>0.45909090909090911</v>
      </c>
      <c r="K46" s="1">
        <f t="shared" si="3"/>
        <v>0.42272727272727273</v>
      </c>
      <c r="L46" s="6">
        <v>31</v>
      </c>
      <c r="M46">
        <v>11</v>
      </c>
      <c r="N46">
        <v>207</v>
      </c>
      <c r="O46" s="1">
        <f t="shared" si="4"/>
        <v>0.14975845410628019</v>
      </c>
      <c r="P46" s="1">
        <f t="shared" si="5"/>
        <v>5.3140096618357488E-2</v>
      </c>
    </row>
    <row r="47" spans="1:16" s="7" customFormat="1" x14ac:dyDescent="0.25">
      <c r="A47" s="7" t="s">
        <v>120</v>
      </c>
      <c r="B47" s="7">
        <f>SUM(B2:B46)</f>
        <v>3256</v>
      </c>
      <c r="C47" s="7">
        <f>SUM(C2:C46)</f>
        <v>2726</v>
      </c>
      <c r="D47" s="7">
        <f t="shared" ref="D47:I47" si="6">SUM(D2:D46)</f>
        <v>8613</v>
      </c>
      <c r="E47" s="8">
        <f t="shared" si="0"/>
        <v>0.3780332056194125</v>
      </c>
      <c r="F47" s="8">
        <f t="shared" si="1"/>
        <v>0.3164983164983165</v>
      </c>
      <c r="G47" s="9">
        <f>SUM(G2:G46)</f>
        <v>3419</v>
      </c>
      <c r="H47" s="7">
        <f t="shared" si="6"/>
        <v>2756</v>
      </c>
      <c r="I47" s="7">
        <f t="shared" si="6"/>
        <v>9981</v>
      </c>
      <c r="J47" s="8">
        <f t="shared" si="2"/>
        <v>0.34255084660855628</v>
      </c>
      <c r="K47" s="8">
        <f t="shared" si="3"/>
        <v>0.27612463680993887</v>
      </c>
      <c r="L47" s="9">
        <f>SUM(L2:L46)</f>
        <v>1852</v>
      </c>
      <c r="M47" s="7">
        <f t="shared" ref="M47:P47" si="7">SUM(M2:M46)</f>
        <v>661</v>
      </c>
      <c r="N47" s="7">
        <f t="shared" si="7"/>
        <v>9763</v>
      </c>
      <c r="O47" s="8">
        <f t="shared" si="4"/>
        <v>0.1896957902284134</v>
      </c>
      <c r="P47" s="8">
        <f t="shared" si="5"/>
        <v>6.7704598996210175E-2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topLeftCell="L1" workbookViewId="0">
      <selection activeCell="R71" sqref="R71"/>
    </sheetView>
  </sheetViews>
  <sheetFormatPr baseColWidth="10" defaultRowHeight="15" x14ac:dyDescent="0.25"/>
  <cols>
    <col min="1" max="1" width="30" style="4" bestFit="1" customWidth="1"/>
    <col min="2" max="2" width="19.5703125" style="4" bestFit="1" customWidth="1"/>
    <col min="3" max="3" width="19.5703125" style="4" customWidth="1"/>
    <col min="4" max="4" width="20.42578125" style="4" bestFit="1" customWidth="1"/>
    <col min="5" max="6" width="29.140625" style="5" bestFit="1" customWidth="1"/>
    <col min="7" max="7" width="19.5703125" style="4" bestFit="1" customWidth="1"/>
    <col min="8" max="8" width="19.42578125" style="4" bestFit="1" customWidth="1"/>
    <col min="9" max="9" width="20.42578125" style="4" bestFit="1" customWidth="1"/>
    <col min="10" max="11" width="29" style="5" bestFit="1" customWidth="1"/>
    <col min="12" max="12" width="19.42578125" style="4" bestFit="1" customWidth="1"/>
    <col min="13" max="13" width="19.42578125" style="4" customWidth="1"/>
    <col min="14" max="14" width="20.42578125" style="4" bestFit="1" customWidth="1"/>
    <col min="15" max="16" width="29" style="5" bestFit="1" customWidth="1"/>
    <col min="17" max="17" width="19.5703125" style="4" bestFit="1" customWidth="1"/>
    <col min="18" max="18" width="19.5703125" style="4" customWidth="1"/>
    <col min="19" max="19" width="20.42578125" style="4" bestFit="1" customWidth="1"/>
    <col min="20" max="21" width="29.140625" style="5" bestFit="1" customWidth="1"/>
    <col min="22" max="16384" width="11.42578125" style="4"/>
  </cols>
  <sheetData>
    <row r="1" spans="1:21" customFormat="1" x14ac:dyDescent="0.25">
      <c r="A1" t="s">
        <v>46</v>
      </c>
      <c r="B1" t="s">
        <v>128</v>
      </c>
      <c r="C1" t="s">
        <v>129</v>
      </c>
      <c r="D1" t="s">
        <v>130</v>
      </c>
      <c r="E1" t="s">
        <v>131</v>
      </c>
      <c r="F1" t="s">
        <v>133</v>
      </c>
      <c r="G1" t="s">
        <v>124</v>
      </c>
      <c r="H1" t="s">
        <v>123</v>
      </c>
      <c r="I1" t="s">
        <v>125</v>
      </c>
      <c r="J1" s="1" t="s">
        <v>127</v>
      </c>
      <c r="K1" s="1" t="s">
        <v>126</v>
      </c>
      <c r="L1" t="s">
        <v>136</v>
      </c>
      <c r="M1" t="s">
        <v>135</v>
      </c>
      <c r="N1" t="s">
        <v>137</v>
      </c>
      <c r="O1" s="1" t="s">
        <v>138</v>
      </c>
      <c r="P1" s="1" t="s">
        <v>139</v>
      </c>
      <c r="Q1" t="s">
        <v>151</v>
      </c>
      <c r="R1" t="s">
        <v>152</v>
      </c>
      <c r="S1" t="s">
        <v>153</v>
      </c>
      <c r="T1" t="s">
        <v>154</v>
      </c>
      <c r="U1" t="s">
        <v>155</v>
      </c>
    </row>
    <row r="2" spans="1:21" x14ac:dyDescent="0.25">
      <c r="A2" s="4" t="s">
        <v>0</v>
      </c>
      <c r="B2" s="4">
        <v>58</v>
      </c>
      <c r="C2" s="4">
        <v>50</v>
      </c>
      <c r="D2" s="4">
        <v>92</v>
      </c>
      <c r="E2" s="5">
        <f>B2/D2</f>
        <v>0.63043478260869568</v>
      </c>
      <c r="F2" s="5">
        <f>C2/D2</f>
        <v>0.54347826086956519</v>
      </c>
      <c r="G2" s="4">
        <v>59</v>
      </c>
      <c r="H2" s="4">
        <v>47</v>
      </c>
      <c r="I2" s="4">
        <v>103</v>
      </c>
      <c r="J2" s="5">
        <f>G2/I2</f>
        <v>0.57281553398058249</v>
      </c>
      <c r="K2" s="5">
        <f>H2/I2</f>
        <v>0.4563106796116505</v>
      </c>
      <c r="L2" s="4">
        <v>60</v>
      </c>
      <c r="M2" s="4">
        <v>46</v>
      </c>
      <c r="N2" s="4">
        <v>107</v>
      </c>
      <c r="O2" s="5">
        <f>L2/N2</f>
        <v>0.56074766355140182</v>
      </c>
      <c r="P2" s="5">
        <f>M2/N2</f>
        <v>0.42990654205607476</v>
      </c>
      <c r="Q2" s="4">
        <v>27</v>
      </c>
      <c r="R2" s="4">
        <v>7</v>
      </c>
      <c r="S2" s="4">
        <v>81</v>
      </c>
      <c r="T2" s="5">
        <f>Q2/S2</f>
        <v>0.33333333333333331</v>
      </c>
      <c r="U2" s="5">
        <f>R2/S2</f>
        <v>8.6419753086419748E-2</v>
      </c>
    </row>
    <row r="3" spans="1:21" x14ac:dyDescent="0.25">
      <c r="A3" s="4" t="s">
        <v>1</v>
      </c>
      <c r="B3" s="4">
        <v>73</v>
      </c>
      <c r="C3" s="4">
        <v>65</v>
      </c>
      <c r="D3" s="4">
        <v>140</v>
      </c>
      <c r="E3" s="5">
        <f t="shared" ref="E3:E67" si="0">B3/D3</f>
        <v>0.52142857142857146</v>
      </c>
      <c r="F3" s="5">
        <f t="shared" ref="F3:F67" si="1">C3/D3</f>
        <v>0.4642857142857143</v>
      </c>
      <c r="G3" s="4">
        <v>64</v>
      </c>
      <c r="H3" s="4">
        <v>53</v>
      </c>
      <c r="I3" s="4">
        <v>172</v>
      </c>
      <c r="J3" s="5">
        <f t="shared" ref="J3:J37" si="2">G3/I3</f>
        <v>0.37209302325581395</v>
      </c>
      <c r="K3" s="5">
        <f t="shared" ref="K3:K37" si="3">H3/I3</f>
        <v>0.30813953488372092</v>
      </c>
      <c r="L3" s="4">
        <v>48</v>
      </c>
      <c r="M3" s="4">
        <v>45</v>
      </c>
      <c r="N3" s="4">
        <v>161</v>
      </c>
      <c r="O3" s="5">
        <f t="shared" ref="O3:O67" si="4">L3/N3</f>
        <v>0.29813664596273293</v>
      </c>
      <c r="P3" s="5">
        <f t="shared" ref="P3:P67" si="5">M3/N3</f>
        <v>0.27950310559006208</v>
      </c>
      <c r="Q3" s="4">
        <v>27</v>
      </c>
      <c r="R3" s="4">
        <v>14</v>
      </c>
      <c r="S3" s="4">
        <v>149</v>
      </c>
      <c r="T3" s="5">
        <f t="shared" ref="T3:T67" si="6">Q3/S3</f>
        <v>0.18120805369127516</v>
      </c>
      <c r="U3" s="5">
        <f t="shared" ref="U3:U67" si="7">R3/S3</f>
        <v>9.3959731543624164E-2</v>
      </c>
    </row>
    <row r="4" spans="1:21" x14ac:dyDescent="0.25">
      <c r="A4" s="4" t="s">
        <v>47</v>
      </c>
      <c r="B4" s="4">
        <v>140</v>
      </c>
      <c r="C4" s="4">
        <v>128</v>
      </c>
      <c r="D4" s="4">
        <v>248</v>
      </c>
      <c r="E4" s="5">
        <f t="shared" si="0"/>
        <v>0.56451612903225812</v>
      </c>
      <c r="F4" s="5">
        <f t="shared" si="1"/>
        <v>0.5161290322580645</v>
      </c>
      <c r="G4" s="4">
        <v>119</v>
      </c>
      <c r="H4" s="4">
        <v>112</v>
      </c>
      <c r="I4" s="4">
        <v>271</v>
      </c>
      <c r="J4" s="5">
        <f t="shared" si="2"/>
        <v>0.43911439114391143</v>
      </c>
      <c r="K4" s="5">
        <f t="shared" si="3"/>
        <v>0.41328413284132842</v>
      </c>
      <c r="L4" s="4">
        <v>85</v>
      </c>
      <c r="M4" s="4">
        <v>76</v>
      </c>
      <c r="N4" s="4">
        <v>246</v>
      </c>
      <c r="O4" s="5">
        <f t="shared" si="4"/>
        <v>0.34552845528455284</v>
      </c>
      <c r="P4" s="5">
        <f t="shared" si="5"/>
        <v>0.30894308943089432</v>
      </c>
      <c r="Q4" s="4">
        <v>29</v>
      </c>
      <c r="R4" s="4">
        <v>13</v>
      </c>
      <c r="S4" s="4">
        <v>246</v>
      </c>
      <c r="T4" s="5">
        <f t="shared" si="6"/>
        <v>0.11788617886178862</v>
      </c>
      <c r="U4" s="5">
        <f t="shared" si="7"/>
        <v>5.2845528455284556E-2</v>
      </c>
    </row>
    <row r="5" spans="1:21" x14ac:dyDescent="0.25">
      <c r="A5" s="4" t="s">
        <v>48</v>
      </c>
      <c r="B5" s="4">
        <v>122</v>
      </c>
      <c r="C5" s="4">
        <v>114</v>
      </c>
      <c r="D5" s="4">
        <v>220</v>
      </c>
      <c r="E5" s="5">
        <f t="shared" si="0"/>
        <v>0.55454545454545456</v>
      </c>
      <c r="F5" s="5">
        <f t="shared" si="1"/>
        <v>0.51818181818181819</v>
      </c>
      <c r="G5" s="4">
        <v>104</v>
      </c>
      <c r="H5" s="4">
        <v>97</v>
      </c>
      <c r="I5" s="4">
        <v>218</v>
      </c>
      <c r="J5" s="5">
        <f t="shared" si="2"/>
        <v>0.47706422018348627</v>
      </c>
      <c r="K5" s="5">
        <f t="shared" si="3"/>
        <v>0.44495412844036697</v>
      </c>
      <c r="L5" s="4">
        <v>63</v>
      </c>
      <c r="M5" s="4">
        <v>60</v>
      </c>
      <c r="N5" s="4">
        <v>185</v>
      </c>
      <c r="O5" s="5">
        <f t="shared" si="4"/>
        <v>0.34054054054054056</v>
      </c>
      <c r="P5" s="5">
        <f t="shared" si="5"/>
        <v>0.32432432432432434</v>
      </c>
      <c r="Q5" s="4">
        <v>14</v>
      </c>
      <c r="R5" s="4">
        <v>5</v>
      </c>
      <c r="S5" s="4">
        <v>179</v>
      </c>
      <c r="T5" s="5">
        <f t="shared" si="6"/>
        <v>7.8212290502793297E-2</v>
      </c>
      <c r="U5" s="5">
        <f t="shared" si="7"/>
        <v>2.7932960893854747E-2</v>
      </c>
    </row>
    <row r="6" spans="1:21" x14ac:dyDescent="0.25">
      <c r="A6" s="4" t="s">
        <v>4</v>
      </c>
      <c r="B6" s="4">
        <v>67</v>
      </c>
      <c r="C6" s="4">
        <v>63</v>
      </c>
      <c r="D6" s="4">
        <v>167</v>
      </c>
      <c r="E6" s="5">
        <f t="shared" si="0"/>
        <v>0.40119760479041916</v>
      </c>
      <c r="F6" s="5">
        <f t="shared" si="1"/>
        <v>0.3772455089820359</v>
      </c>
      <c r="G6" s="4">
        <v>41</v>
      </c>
      <c r="H6" s="4">
        <v>38</v>
      </c>
      <c r="I6" s="4">
        <v>180</v>
      </c>
      <c r="J6" s="5">
        <f t="shared" si="2"/>
        <v>0.22777777777777777</v>
      </c>
      <c r="K6" s="5">
        <f t="shared" si="3"/>
        <v>0.21111111111111111</v>
      </c>
      <c r="L6" s="4">
        <v>72</v>
      </c>
      <c r="M6" s="4">
        <v>62</v>
      </c>
      <c r="N6" s="4">
        <v>218</v>
      </c>
      <c r="O6" s="5">
        <f t="shared" si="4"/>
        <v>0.33027522935779818</v>
      </c>
      <c r="P6" s="5">
        <f t="shared" si="5"/>
        <v>0.28440366972477066</v>
      </c>
      <c r="Q6" s="4">
        <v>23</v>
      </c>
      <c r="R6" s="4">
        <v>13</v>
      </c>
      <c r="S6" s="4">
        <v>209</v>
      </c>
      <c r="T6" s="5">
        <f t="shared" si="6"/>
        <v>0.11004784688995216</v>
      </c>
      <c r="U6" s="5">
        <f t="shared" si="7"/>
        <v>6.2200956937799042E-2</v>
      </c>
    </row>
    <row r="7" spans="1:21" x14ac:dyDescent="0.25">
      <c r="A7" s="4" t="s">
        <v>49</v>
      </c>
      <c r="B7" s="4">
        <v>105</v>
      </c>
      <c r="C7" s="4">
        <v>95</v>
      </c>
      <c r="D7" s="4">
        <v>268</v>
      </c>
      <c r="E7" s="5">
        <f t="shared" si="0"/>
        <v>0.39179104477611942</v>
      </c>
      <c r="F7" s="5">
        <f t="shared" si="1"/>
        <v>0.35447761194029853</v>
      </c>
      <c r="G7" s="4">
        <v>82</v>
      </c>
      <c r="H7" s="4">
        <v>70</v>
      </c>
      <c r="I7" s="4">
        <v>278</v>
      </c>
      <c r="J7" s="5">
        <f t="shared" si="2"/>
        <v>0.29496402877697842</v>
      </c>
      <c r="K7" s="5">
        <f t="shared" si="3"/>
        <v>0.25179856115107913</v>
      </c>
      <c r="L7" s="4">
        <v>108</v>
      </c>
      <c r="M7" s="4">
        <v>96</v>
      </c>
      <c r="N7" s="4">
        <v>335</v>
      </c>
      <c r="O7" s="5">
        <f t="shared" si="4"/>
        <v>0.32238805970149254</v>
      </c>
      <c r="P7" s="5">
        <f t="shared" si="5"/>
        <v>0.28656716417910449</v>
      </c>
      <c r="Q7" s="4">
        <v>65</v>
      </c>
      <c r="R7" s="4">
        <v>12</v>
      </c>
      <c r="S7" s="4">
        <v>337</v>
      </c>
      <c r="T7" s="5">
        <f t="shared" si="6"/>
        <v>0.19287833827893175</v>
      </c>
      <c r="U7" s="5">
        <f t="shared" si="7"/>
        <v>3.5608308605341248E-2</v>
      </c>
    </row>
    <row r="8" spans="1:21" x14ac:dyDescent="0.25">
      <c r="A8" s="4" t="s">
        <v>7</v>
      </c>
      <c r="B8" s="4">
        <v>57</v>
      </c>
      <c r="C8" s="4">
        <v>54</v>
      </c>
      <c r="D8" s="4">
        <v>82</v>
      </c>
      <c r="E8" s="5">
        <f t="shared" si="0"/>
        <v>0.69512195121951215</v>
      </c>
      <c r="F8" s="5">
        <f t="shared" si="1"/>
        <v>0.65853658536585369</v>
      </c>
      <c r="G8" s="4">
        <v>47</v>
      </c>
      <c r="H8" s="4">
        <v>39</v>
      </c>
      <c r="I8" s="4">
        <v>101</v>
      </c>
      <c r="J8" s="5">
        <f t="shared" si="2"/>
        <v>0.46534653465346537</v>
      </c>
      <c r="K8" s="5">
        <f t="shared" si="3"/>
        <v>0.38613861386138615</v>
      </c>
      <c r="L8" s="4">
        <v>50</v>
      </c>
      <c r="M8" s="4">
        <v>37</v>
      </c>
      <c r="N8" s="4">
        <v>110</v>
      </c>
      <c r="O8" s="5">
        <f t="shared" si="4"/>
        <v>0.45454545454545453</v>
      </c>
      <c r="P8" s="5">
        <f t="shared" si="5"/>
        <v>0.33636363636363636</v>
      </c>
      <c r="Q8" s="4">
        <v>27</v>
      </c>
      <c r="R8" s="4">
        <v>6</v>
      </c>
      <c r="S8" s="4">
        <v>109</v>
      </c>
      <c r="T8" s="5">
        <f t="shared" si="6"/>
        <v>0.24770642201834864</v>
      </c>
      <c r="U8" s="5">
        <f t="shared" si="7"/>
        <v>5.5045871559633031E-2</v>
      </c>
    </row>
    <row r="9" spans="1:21" x14ac:dyDescent="0.25">
      <c r="A9" s="4" t="s">
        <v>50</v>
      </c>
      <c r="B9" s="4">
        <v>100</v>
      </c>
      <c r="C9" s="4">
        <v>90</v>
      </c>
      <c r="D9" s="4">
        <v>288</v>
      </c>
      <c r="E9" s="5">
        <f t="shared" si="0"/>
        <v>0.34722222222222221</v>
      </c>
      <c r="F9" s="5">
        <f t="shared" si="1"/>
        <v>0.3125</v>
      </c>
      <c r="G9" s="4">
        <v>98</v>
      </c>
      <c r="H9" s="4">
        <v>89</v>
      </c>
      <c r="I9" s="4">
        <v>341</v>
      </c>
      <c r="J9" s="5">
        <f t="shared" si="2"/>
        <v>0.28739002932551322</v>
      </c>
      <c r="K9" s="5">
        <f t="shared" si="3"/>
        <v>0.26099706744868034</v>
      </c>
      <c r="L9" s="4">
        <v>108</v>
      </c>
      <c r="M9" s="4">
        <v>98</v>
      </c>
      <c r="N9" s="4">
        <v>361</v>
      </c>
      <c r="O9" s="5">
        <f t="shared" si="4"/>
        <v>0.29916897506925205</v>
      </c>
      <c r="P9" s="5">
        <f t="shared" si="5"/>
        <v>0.27146814404432135</v>
      </c>
      <c r="Q9" s="4">
        <v>21</v>
      </c>
      <c r="R9" s="4">
        <v>9</v>
      </c>
      <c r="S9" s="4">
        <v>344</v>
      </c>
      <c r="T9" s="5">
        <f t="shared" si="6"/>
        <v>6.1046511627906974E-2</v>
      </c>
      <c r="U9" s="5">
        <f t="shared" si="7"/>
        <v>2.616279069767442E-2</v>
      </c>
    </row>
    <row r="10" spans="1:21" x14ac:dyDescent="0.25">
      <c r="A10" s="4" t="s">
        <v>9</v>
      </c>
      <c r="B10" s="4">
        <v>116</v>
      </c>
      <c r="C10" s="4">
        <v>111</v>
      </c>
      <c r="D10" s="4">
        <v>249</v>
      </c>
      <c r="E10" s="5">
        <f t="shared" si="0"/>
        <v>0.46586345381526106</v>
      </c>
      <c r="F10" s="5">
        <f t="shared" si="1"/>
        <v>0.44578313253012047</v>
      </c>
      <c r="G10" s="4">
        <v>105</v>
      </c>
      <c r="H10" s="4">
        <v>98</v>
      </c>
      <c r="I10" s="4">
        <v>262</v>
      </c>
      <c r="J10" s="5">
        <f t="shared" si="2"/>
        <v>0.40076335877862596</v>
      </c>
      <c r="K10" s="5">
        <f t="shared" si="3"/>
        <v>0.37404580152671757</v>
      </c>
      <c r="L10" s="4">
        <v>97</v>
      </c>
      <c r="M10" s="4">
        <v>80</v>
      </c>
      <c r="N10" s="4">
        <v>262</v>
      </c>
      <c r="O10" s="5">
        <f t="shared" si="4"/>
        <v>0.37022900763358779</v>
      </c>
      <c r="P10" s="5">
        <f t="shared" si="5"/>
        <v>0.30534351145038169</v>
      </c>
      <c r="Q10" s="4">
        <v>64</v>
      </c>
      <c r="R10" s="4">
        <v>9</v>
      </c>
      <c r="S10" s="4">
        <v>281</v>
      </c>
      <c r="T10" s="5">
        <f t="shared" si="6"/>
        <v>0.22775800711743771</v>
      </c>
      <c r="U10" s="5">
        <f t="shared" si="7"/>
        <v>3.2028469750889681E-2</v>
      </c>
    </row>
    <row r="11" spans="1:21" x14ac:dyDescent="0.25">
      <c r="A11" s="4" t="s">
        <v>10</v>
      </c>
      <c r="B11" s="4">
        <v>68</v>
      </c>
      <c r="C11" s="4">
        <v>63</v>
      </c>
      <c r="D11" s="4">
        <v>105</v>
      </c>
      <c r="E11" s="5">
        <f t="shared" si="0"/>
        <v>0.64761904761904765</v>
      </c>
      <c r="F11" s="5">
        <f t="shared" si="1"/>
        <v>0.6</v>
      </c>
      <c r="G11" s="4">
        <v>65</v>
      </c>
      <c r="H11" s="4">
        <v>60</v>
      </c>
      <c r="I11" s="4">
        <v>131</v>
      </c>
      <c r="J11" s="5">
        <f t="shared" si="2"/>
        <v>0.49618320610687022</v>
      </c>
      <c r="K11" s="5">
        <f t="shared" si="3"/>
        <v>0.4580152671755725</v>
      </c>
      <c r="L11" s="4">
        <v>47</v>
      </c>
      <c r="M11" s="4">
        <v>40</v>
      </c>
      <c r="N11" s="4">
        <v>106</v>
      </c>
      <c r="O11" s="5">
        <f t="shared" si="4"/>
        <v>0.44339622641509435</v>
      </c>
      <c r="P11" s="5">
        <f t="shared" si="5"/>
        <v>0.37735849056603776</v>
      </c>
      <c r="Q11" s="4">
        <v>18</v>
      </c>
      <c r="R11" s="4">
        <v>4</v>
      </c>
      <c r="S11" s="4">
        <v>123</v>
      </c>
      <c r="T11" s="5">
        <f t="shared" si="6"/>
        <v>0.14634146341463414</v>
      </c>
      <c r="U11" s="5">
        <f t="shared" si="7"/>
        <v>3.2520325203252036E-2</v>
      </c>
    </row>
    <row r="12" spans="1:21" x14ac:dyDescent="0.25">
      <c r="A12" s="4" t="s">
        <v>11</v>
      </c>
      <c r="B12" s="4">
        <v>31</v>
      </c>
      <c r="C12" s="4">
        <v>30</v>
      </c>
      <c r="D12" s="4">
        <v>63</v>
      </c>
      <c r="E12" s="5">
        <f t="shared" si="0"/>
        <v>0.49206349206349204</v>
      </c>
      <c r="F12" s="5">
        <f t="shared" si="1"/>
        <v>0.47619047619047616</v>
      </c>
      <c r="G12" s="4">
        <v>32</v>
      </c>
      <c r="H12" s="4">
        <v>31</v>
      </c>
      <c r="I12" s="4">
        <v>72</v>
      </c>
      <c r="J12" s="5">
        <f t="shared" si="2"/>
        <v>0.44444444444444442</v>
      </c>
      <c r="K12" s="5">
        <f t="shared" si="3"/>
        <v>0.43055555555555558</v>
      </c>
      <c r="L12" s="4">
        <v>22</v>
      </c>
      <c r="M12" s="4">
        <v>21</v>
      </c>
      <c r="N12" s="4">
        <v>66</v>
      </c>
      <c r="O12" s="5">
        <f t="shared" si="4"/>
        <v>0.33333333333333331</v>
      </c>
      <c r="P12" s="5">
        <f t="shared" si="5"/>
        <v>0.31818181818181818</v>
      </c>
      <c r="Q12" s="4">
        <v>18</v>
      </c>
      <c r="R12" s="4">
        <v>3</v>
      </c>
      <c r="S12" s="4">
        <v>67</v>
      </c>
      <c r="T12" s="5">
        <f t="shared" si="6"/>
        <v>0.26865671641791045</v>
      </c>
      <c r="U12" s="5">
        <f t="shared" si="7"/>
        <v>4.4776119402985072E-2</v>
      </c>
    </row>
    <row r="13" spans="1:21" x14ac:dyDescent="0.25">
      <c r="A13" s="4" t="s">
        <v>12</v>
      </c>
      <c r="B13" s="4">
        <v>92</v>
      </c>
      <c r="C13" s="4">
        <v>86</v>
      </c>
      <c r="D13" s="4">
        <v>165</v>
      </c>
      <c r="E13" s="5">
        <f t="shared" si="0"/>
        <v>0.55757575757575761</v>
      </c>
      <c r="F13" s="5">
        <f t="shared" si="1"/>
        <v>0.52121212121212124</v>
      </c>
      <c r="G13" s="4">
        <v>71</v>
      </c>
      <c r="H13" s="4">
        <v>65</v>
      </c>
      <c r="I13" s="4">
        <v>185</v>
      </c>
      <c r="J13" s="5">
        <f t="shared" si="2"/>
        <v>0.38378378378378381</v>
      </c>
      <c r="K13" s="5">
        <f t="shared" si="3"/>
        <v>0.35135135135135137</v>
      </c>
      <c r="L13" s="4">
        <v>69</v>
      </c>
      <c r="M13" s="4">
        <v>57</v>
      </c>
      <c r="N13" s="4">
        <v>167</v>
      </c>
      <c r="O13" s="5">
        <f t="shared" si="4"/>
        <v>0.41317365269461076</v>
      </c>
      <c r="P13" s="5">
        <f t="shared" si="5"/>
        <v>0.3413173652694611</v>
      </c>
      <c r="Q13" s="4">
        <v>32</v>
      </c>
      <c r="R13" s="4">
        <v>9</v>
      </c>
      <c r="S13" s="4">
        <v>178</v>
      </c>
      <c r="T13" s="5">
        <f t="shared" si="6"/>
        <v>0.1797752808988764</v>
      </c>
      <c r="U13" s="5">
        <f t="shared" si="7"/>
        <v>5.0561797752808987E-2</v>
      </c>
    </row>
    <row r="14" spans="1:21" x14ac:dyDescent="0.25">
      <c r="A14" s="4" t="s">
        <v>13</v>
      </c>
      <c r="B14" s="4">
        <v>48</v>
      </c>
      <c r="C14" s="4">
        <v>35</v>
      </c>
      <c r="D14" s="4">
        <v>130</v>
      </c>
      <c r="E14" s="5">
        <f t="shared" si="0"/>
        <v>0.36923076923076925</v>
      </c>
      <c r="F14" s="5">
        <f t="shared" si="1"/>
        <v>0.26923076923076922</v>
      </c>
      <c r="G14" s="4">
        <v>58</v>
      </c>
      <c r="H14" s="4">
        <v>30</v>
      </c>
      <c r="I14" s="4">
        <v>161</v>
      </c>
      <c r="J14" s="5">
        <f t="shared" si="2"/>
        <v>0.36024844720496896</v>
      </c>
      <c r="K14" s="5">
        <f t="shared" si="3"/>
        <v>0.18633540372670807</v>
      </c>
      <c r="L14" s="4">
        <v>53</v>
      </c>
      <c r="M14" s="4">
        <v>35</v>
      </c>
      <c r="N14" s="4">
        <v>158</v>
      </c>
      <c r="O14" s="5">
        <f t="shared" si="4"/>
        <v>0.33544303797468356</v>
      </c>
      <c r="P14" s="5">
        <f t="shared" si="5"/>
        <v>0.22151898734177214</v>
      </c>
      <c r="Q14" s="4">
        <v>7</v>
      </c>
      <c r="R14" s="4">
        <v>2</v>
      </c>
      <c r="S14" s="4">
        <v>147</v>
      </c>
      <c r="T14" s="5">
        <f t="shared" si="6"/>
        <v>4.7619047619047616E-2</v>
      </c>
      <c r="U14" s="5">
        <f t="shared" si="7"/>
        <v>1.3605442176870748E-2</v>
      </c>
    </row>
    <row r="15" spans="1:21" x14ac:dyDescent="0.25">
      <c r="A15" s="4" t="s">
        <v>51</v>
      </c>
      <c r="B15" s="4">
        <v>137</v>
      </c>
      <c r="C15" s="4">
        <v>112</v>
      </c>
      <c r="D15" s="4">
        <v>284</v>
      </c>
      <c r="E15" s="5">
        <f t="shared" si="0"/>
        <v>0.48239436619718312</v>
      </c>
      <c r="F15" s="5">
        <f t="shared" si="1"/>
        <v>0.39436619718309857</v>
      </c>
      <c r="G15" s="4">
        <v>101</v>
      </c>
      <c r="H15" s="4">
        <v>68</v>
      </c>
      <c r="I15" s="4">
        <v>276</v>
      </c>
      <c r="J15" s="5">
        <f t="shared" si="2"/>
        <v>0.36594202898550726</v>
      </c>
      <c r="K15" s="5">
        <f t="shared" si="3"/>
        <v>0.24637681159420291</v>
      </c>
      <c r="L15" s="4">
        <v>114</v>
      </c>
      <c r="M15" s="4">
        <v>76</v>
      </c>
      <c r="N15" s="4">
        <v>305</v>
      </c>
      <c r="O15" s="5">
        <f t="shared" si="4"/>
        <v>0.3737704918032787</v>
      </c>
      <c r="P15" s="5">
        <f t="shared" si="5"/>
        <v>0.24918032786885247</v>
      </c>
      <c r="Q15" s="4">
        <v>59</v>
      </c>
      <c r="R15" s="4">
        <v>9</v>
      </c>
      <c r="S15" s="4">
        <v>282</v>
      </c>
      <c r="T15" s="5">
        <f t="shared" si="6"/>
        <v>0.20921985815602837</v>
      </c>
      <c r="U15" s="5">
        <f t="shared" si="7"/>
        <v>3.1914893617021274E-2</v>
      </c>
    </row>
    <row r="16" spans="1:21" x14ac:dyDescent="0.25">
      <c r="A16" s="4" t="s">
        <v>52</v>
      </c>
      <c r="B16" s="4">
        <v>21</v>
      </c>
      <c r="C16" s="4">
        <v>19</v>
      </c>
      <c r="D16" s="4">
        <v>71</v>
      </c>
      <c r="E16" s="5">
        <f t="shared" si="0"/>
        <v>0.29577464788732394</v>
      </c>
      <c r="F16" s="5">
        <f t="shared" si="1"/>
        <v>0.26760563380281688</v>
      </c>
      <c r="G16" s="4">
        <v>10</v>
      </c>
      <c r="H16" s="4">
        <v>10</v>
      </c>
      <c r="I16" s="4">
        <v>54</v>
      </c>
      <c r="J16" s="5">
        <f t="shared" si="2"/>
        <v>0.18518518518518517</v>
      </c>
      <c r="K16" s="5">
        <f t="shared" si="3"/>
        <v>0.18518518518518517</v>
      </c>
      <c r="L16" s="4">
        <v>15</v>
      </c>
      <c r="M16" s="4">
        <v>14</v>
      </c>
      <c r="N16" s="4">
        <v>55</v>
      </c>
      <c r="O16" s="5">
        <f t="shared" si="4"/>
        <v>0.27272727272727271</v>
      </c>
      <c r="P16" s="5">
        <f t="shared" si="5"/>
        <v>0.25454545454545452</v>
      </c>
      <c r="Q16" s="4">
        <v>3</v>
      </c>
      <c r="R16" s="4">
        <v>2</v>
      </c>
      <c r="S16" s="4">
        <v>62</v>
      </c>
      <c r="T16" s="5">
        <f t="shared" si="6"/>
        <v>4.8387096774193547E-2</v>
      </c>
      <c r="U16" s="5">
        <f t="shared" si="7"/>
        <v>3.2258064516129031E-2</v>
      </c>
    </row>
    <row r="17" spans="1:21" x14ac:dyDescent="0.25">
      <c r="A17" s="4" t="s">
        <v>53</v>
      </c>
      <c r="B17" s="4">
        <v>83</v>
      </c>
      <c r="C17" s="4">
        <v>75</v>
      </c>
      <c r="D17" s="4">
        <v>242</v>
      </c>
      <c r="E17" s="5">
        <f t="shared" si="0"/>
        <v>0.34297520661157027</v>
      </c>
      <c r="F17" s="5">
        <f t="shared" si="1"/>
        <v>0.30991735537190085</v>
      </c>
      <c r="G17" s="4">
        <v>75</v>
      </c>
      <c r="H17" s="4">
        <v>63</v>
      </c>
      <c r="I17" s="4">
        <v>246</v>
      </c>
      <c r="J17" s="5">
        <f t="shared" si="2"/>
        <v>0.3048780487804878</v>
      </c>
      <c r="K17" s="5">
        <f t="shared" si="3"/>
        <v>0.25609756097560976</v>
      </c>
      <c r="L17" s="4">
        <v>86</v>
      </c>
      <c r="M17" s="4">
        <v>73</v>
      </c>
      <c r="N17" s="4">
        <v>250</v>
      </c>
      <c r="O17" s="5">
        <f t="shared" si="4"/>
        <v>0.34399999999999997</v>
      </c>
      <c r="P17" s="5">
        <f t="shared" si="5"/>
        <v>0.29199999999999998</v>
      </c>
      <c r="Q17" s="4">
        <v>46</v>
      </c>
      <c r="R17" s="4">
        <v>18</v>
      </c>
      <c r="S17" s="4">
        <v>246</v>
      </c>
      <c r="T17" s="5">
        <f t="shared" si="6"/>
        <v>0.18699186991869918</v>
      </c>
      <c r="U17" s="5">
        <f t="shared" si="7"/>
        <v>7.3170731707317069E-2</v>
      </c>
    </row>
    <row r="18" spans="1:21" x14ac:dyDescent="0.25">
      <c r="A18" s="4" t="s">
        <v>54</v>
      </c>
      <c r="B18" s="4">
        <v>99</v>
      </c>
      <c r="C18" s="4">
        <v>85</v>
      </c>
      <c r="D18" s="4">
        <v>224</v>
      </c>
      <c r="E18" s="5">
        <f t="shared" si="0"/>
        <v>0.4419642857142857</v>
      </c>
      <c r="F18" s="5">
        <f t="shared" si="1"/>
        <v>0.3794642857142857</v>
      </c>
      <c r="G18" s="4">
        <v>80</v>
      </c>
      <c r="H18" s="4">
        <v>68</v>
      </c>
      <c r="I18" s="4">
        <v>266</v>
      </c>
      <c r="J18" s="5">
        <f t="shared" si="2"/>
        <v>0.3007518796992481</v>
      </c>
      <c r="K18" s="5">
        <f t="shared" si="3"/>
        <v>0.25563909774436089</v>
      </c>
      <c r="L18" s="4">
        <v>95</v>
      </c>
      <c r="M18" s="4">
        <v>83</v>
      </c>
      <c r="N18" s="4">
        <v>247</v>
      </c>
      <c r="O18" s="5">
        <f t="shared" si="4"/>
        <v>0.38461538461538464</v>
      </c>
      <c r="P18" s="5">
        <f t="shared" si="5"/>
        <v>0.33603238866396762</v>
      </c>
      <c r="Q18" s="4">
        <v>85</v>
      </c>
      <c r="R18" s="4">
        <v>40</v>
      </c>
      <c r="S18" s="4">
        <v>293</v>
      </c>
      <c r="T18" s="5">
        <f t="shared" si="6"/>
        <v>0.29010238907849828</v>
      </c>
      <c r="U18" s="5">
        <f t="shared" si="7"/>
        <v>0.13651877133105803</v>
      </c>
    </row>
    <row r="19" spans="1:21" x14ac:dyDescent="0.25">
      <c r="A19" s="4" t="s">
        <v>55</v>
      </c>
      <c r="B19" s="4">
        <v>138</v>
      </c>
      <c r="C19" s="4">
        <v>125</v>
      </c>
      <c r="D19" s="4">
        <v>245</v>
      </c>
      <c r="E19" s="5">
        <f t="shared" si="0"/>
        <v>0.56326530612244896</v>
      </c>
      <c r="F19" s="5">
        <f t="shared" si="1"/>
        <v>0.51020408163265307</v>
      </c>
      <c r="G19" s="4">
        <v>115</v>
      </c>
      <c r="H19" s="4">
        <v>103</v>
      </c>
      <c r="I19" s="4">
        <v>279</v>
      </c>
      <c r="J19" s="5">
        <f t="shared" si="2"/>
        <v>0.41218637992831542</v>
      </c>
      <c r="K19" s="5">
        <f t="shared" si="3"/>
        <v>0.36917562724014336</v>
      </c>
      <c r="L19" s="4">
        <v>137</v>
      </c>
      <c r="M19" s="4">
        <v>117</v>
      </c>
      <c r="N19" s="4">
        <v>282</v>
      </c>
      <c r="O19" s="5">
        <f t="shared" si="4"/>
        <v>0.48581560283687941</v>
      </c>
      <c r="P19" s="5">
        <f t="shared" si="5"/>
        <v>0.41489361702127658</v>
      </c>
      <c r="Q19" s="4">
        <v>94</v>
      </c>
      <c r="R19" s="4">
        <v>26</v>
      </c>
      <c r="S19" s="4">
        <v>312</v>
      </c>
      <c r="T19" s="5">
        <f t="shared" si="6"/>
        <v>0.30128205128205127</v>
      </c>
      <c r="U19" s="5">
        <f t="shared" si="7"/>
        <v>8.3333333333333329E-2</v>
      </c>
    </row>
    <row r="20" spans="1:21" x14ac:dyDescent="0.25">
      <c r="A20" s="4" t="s">
        <v>56</v>
      </c>
      <c r="B20" s="4">
        <v>68</v>
      </c>
      <c r="C20" s="4">
        <v>66</v>
      </c>
      <c r="D20" s="4">
        <v>116</v>
      </c>
      <c r="E20" s="5">
        <f t="shared" si="0"/>
        <v>0.58620689655172409</v>
      </c>
      <c r="F20" s="5">
        <f t="shared" si="1"/>
        <v>0.56896551724137934</v>
      </c>
      <c r="G20" s="4">
        <v>44</v>
      </c>
      <c r="H20" s="4">
        <v>42</v>
      </c>
      <c r="I20" s="4">
        <v>102</v>
      </c>
      <c r="J20" s="5">
        <f t="shared" si="2"/>
        <v>0.43137254901960786</v>
      </c>
      <c r="K20" s="5">
        <f t="shared" si="3"/>
        <v>0.41176470588235292</v>
      </c>
      <c r="L20" s="4">
        <v>46</v>
      </c>
      <c r="M20" s="4">
        <v>44</v>
      </c>
      <c r="N20" s="4">
        <v>99</v>
      </c>
      <c r="O20" s="5">
        <f t="shared" si="4"/>
        <v>0.46464646464646464</v>
      </c>
      <c r="P20" s="5">
        <f t="shared" si="5"/>
        <v>0.44444444444444442</v>
      </c>
      <c r="Q20" s="4">
        <v>30</v>
      </c>
      <c r="R20" s="4">
        <v>11</v>
      </c>
      <c r="S20" s="4">
        <v>113</v>
      </c>
      <c r="T20" s="5">
        <f t="shared" si="6"/>
        <v>0.26548672566371684</v>
      </c>
      <c r="U20" s="5">
        <f t="shared" si="7"/>
        <v>9.7345132743362831E-2</v>
      </c>
    </row>
    <row r="21" spans="1:21" x14ac:dyDescent="0.25">
      <c r="A21" s="4" t="s">
        <v>57</v>
      </c>
      <c r="B21" s="4">
        <v>180</v>
      </c>
      <c r="C21" s="4">
        <v>159</v>
      </c>
      <c r="D21" s="4">
        <v>406</v>
      </c>
      <c r="E21" s="5">
        <f t="shared" si="0"/>
        <v>0.44334975369458129</v>
      </c>
      <c r="F21" s="5">
        <f t="shared" si="1"/>
        <v>0.39162561576354682</v>
      </c>
      <c r="G21" s="4">
        <v>158</v>
      </c>
      <c r="H21" s="4">
        <v>131</v>
      </c>
      <c r="I21" s="4">
        <v>394</v>
      </c>
      <c r="J21" s="5">
        <f t="shared" si="2"/>
        <v>0.40101522842639592</v>
      </c>
      <c r="K21" s="5">
        <f t="shared" si="3"/>
        <v>0.33248730964467005</v>
      </c>
      <c r="L21" s="4">
        <v>153</v>
      </c>
      <c r="M21" s="4">
        <v>131</v>
      </c>
      <c r="N21" s="4">
        <v>372</v>
      </c>
      <c r="O21" s="5">
        <f t="shared" si="4"/>
        <v>0.41129032258064518</v>
      </c>
      <c r="P21" s="5">
        <f t="shared" si="5"/>
        <v>0.35215053763440862</v>
      </c>
      <c r="Q21" s="4">
        <v>48</v>
      </c>
      <c r="R21" s="4">
        <v>16</v>
      </c>
      <c r="S21" s="4">
        <v>377</v>
      </c>
      <c r="T21" s="5">
        <f t="shared" si="6"/>
        <v>0.1273209549071618</v>
      </c>
      <c r="U21" s="5">
        <f t="shared" si="7"/>
        <v>4.2440318302387266E-2</v>
      </c>
    </row>
    <row r="22" spans="1:21" x14ac:dyDescent="0.25">
      <c r="A22" s="4" t="s">
        <v>58</v>
      </c>
      <c r="B22" s="4">
        <v>102</v>
      </c>
      <c r="C22" s="4">
        <v>89</v>
      </c>
      <c r="D22" s="4">
        <v>217</v>
      </c>
      <c r="E22" s="5">
        <f t="shared" si="0"/>
        <v>0.47004608294930877</v>
      </c>
      <c r="F22" s="5">
        <f t="shared" si="1"/>
        <v>0.41013824884792627</v>
      </c>
      <c r="G22" s="4">
        <v>61</v>
      </c>
      <c r="H22" s="4">
        <v>49</v>
      </c>
      <c r="I22" s="4">
        <v>194</v>
      </c>
      <c r="J22" s="5">
        <f t="shared" si="2"/>
        <v>0.31443298969072164</v>
      </c>
      <c r="K22" s="5">
        <f t="shared" si="3"/>
        <v>0.25257731958762886</v>
      </c>
      <c r="L22" s="4">
        <v>63</v>
      </c>
      <c r="M22" s="4">
        <v>56</v>
      </c>
      <c r="N22" s="4">
        <v>207</v>
      </c>
      <c r="O22" s="5">
        <f t="shared" si="4"/>
        <v>0.30434782608695654</v>
      </c>
      <c r="P22" s="5">
        <f t="shared" si="5"/>
        <v>0.27053140096618356</v>
      </c>
      <c r="Q22" s="4">
        <v>31</v>
      </c>
      <c r="R22" s="4">
        <v>15</v>
      </c>
      <c r="S22" s="4">
        <v>200</v>
      </c>
      <c r="T22" s="5">
        <f t="shared" si="6"/>
        <v>0.155</v>
      </c>
      <c r="U22" s="5">
        <f t="shared" si="7"/>
        <v>7.4999999999999997E-2</v>
      </c>
    </row>
    <row r="23" spans="1:21" x14ac:dyDescent="0.25">
      <c r="A23" s="4" t="s">
        <v>117</v>
      </c>
      <c r="B23" s="4">
        <v>110</v>
      </c>
      <c r="C23" s="4">
        <v>89</v>
      </c>
      <c r="D23" s="4">
        <v>208</v>
      </c>
      <c r="E23" s="5">
        <f t="shared" si="0"/>
        <v>0.52884615384615385</v>
      </c>
      <c r="F23" s="5">
        <f t="shared" si="1"/>
        <v>0.42788461538461536</v>
      </c>
      <c r="G23" s="4">
        <v>97</v>
      </c>
      <c r="H23" s="4">
        <v>87</v>
      </c>
      <c r="I23" s="4">
        <v>210</v>
      </c>
      <c r="J23" s="5">
        <f t="shared" si="2"/>
        <v>0.46190476190476193</v>
      </c>
      <c r="K23" s="5">
        <f t="shared" si="3"/>
        <v>0.41428571428571431</v>
      </c>
      <c r="L23" s="4">
        <v>65</v>
      </c>
      <c r="M23" s="4">
        <v>54</v>
      </c>
      <c r="N23" s="4">
        <v>165</v>
      </c>
      <c r="O23" s="5">
        <f t="shared" si="4"/>
        <v>0.39393939393939392</v>
      </c>
      <c r="P23" s="5">
        <f t="shared" si="5"/>
        <v>0.32727272727272727</v>
      </c>
      <c r="Q23" s="4">
        <v>38</v>
      </c>
      <c r="R23" s="4">
        <v>12</v>
      </c>
      <c r="S23" s="4">
        <v>183</v>
      </c>
      <c r="T23" s="5">
        <f t="shared" si="6"/>
        <v>0.20765027322404372</v>
      </c>
      <c r="U23" s="5">
        <f t="shared" si="7"/>
        <v>6.5573770491803282E-2</v>
      </c>
    </row>
    <row r="24" spans="1:21" x14ac:dyDescent="0.25">
      <c r="A24" s="4" t="s">
        <v>59</v>
      </c>
      <c r="B24" s="4">
        <v>156</v>
      </c>
      <c r="C24" s="4">
        <v>137</v>
      </c>
      <c r="D24" s="4">
        <v>315</v>
      </c>
      <c r="E24" s="5">
        <f t="shared" si="0"/>
        <v>0.49523809523809526</v>
      </c>
      <c r="F24" s="5">
        <f t="shared" si="1"/>
        <v>0.43492063492063493</v>
      </c>
      <c r="G24" s="4">
        <v>99</v>
      </c>
      <c r="H24" s="4">
        <v>89</v>
      </c>
      <c r="I24" s="4">
        <v>274</v>
      </c>
      <c r="J24" s="5">
        <f t="shared" si="2"/>
        <v>0.36131386861313869</v>
      </c>
      <c r="K24" s="5">
        <f t="shared" si="3"/>
        <v>0.32481751824817517</v>
      </c>
      <c r="L24" s="4">
        <v>126</v>
      </c>
      <c r="M24" s="4">
        <v>116</v>
      </c>
      <c r="N24" s="4">
        <v>266</v>
      </c>
      <c r="O24" s="5">
        <f t="shared" si="4"/>
        <v>0.47368421052631576</v>
      </c>
      <c r="P24" s="5">
        <f t="shared" si="5"/>
        <v>0.43609022556390975</v>
      </c>
      <c r="Q24" s="4">
        <v>62</v>
      </c>
      <c r="R24" s="4">
        <v>26</v>
      </c>
      <c r="S24" s="4">
        <v>326</v>
      </c>
      <c r="T24" s="5">
        <f t="shared" si="6"/>
        <v>0.19018404907975461</v>
      </c>
      <c r="U24" s="5">
        <f t="shared" si="7"/>
        <v>7.9754601226993863E-2</v>
      </c>
    </row>
    <row r="25" spans="1:21" x14ac:dyDescent="0.25">
      <c r="A25" s="4" t="s">
        <v>60</v>
      </c>
      <c r="B25" s="4">
        <v>75</v>
      </c>
      <c r="C25" s="4">
        <v>71</v>
      </c>
      <c r="D25" s="4">
        <v>124</v>
      </c>
      <c r="E25" s="5">
        <f t="shared" si="0"/>
        <v>0.60483870967741937</v>
      </c>
      <c r="F25" s="5">
        <f t="shared" si="1"/>
        <v>0.57258064516129037</v>
      </c>
      <c r="G25" s="4">
        <v>69</v>
      </c>
      <c r="H25" s="4">
        <v>63</v>
      </c>
      <c r="I25" s="4">
        <v>138</v>
      </c>
      <c r="J25" s="5">
        <f t="shared" si="2"/>
        <v>0.5</v>
      </c>
      <c r="K25" s="5">
        <f t="shared" si="3"/>
        <v>0.45652173913043476</v>
      </c>
      <c r="L25" s="4">
        <v>67</v>
      </c>
      <c r="M25" s="4">
        <v>65</v>
      </c>
      <c r="N25" s="4">
        <v>124</v>
      </c>
      <c r="O25" s="5">
        <f t="shared" si="4"/>
        <v>0.54032258064516125</v>
      </c>
      <c r="P25" s="5">
        <f t="shared" si="5"/>
        <v>0.52419354838709675</v>
      </c>
      <c r="Q25" s="4">
        <v>55</v>
      </c>
      <c r="R25" s="4">
        <v>26</v>
      </c>
      <c r="S25" s="4">
        <v>139</v>
      </c>
      <c r="T25" s="5">
        <f t="shared" si="6"/>
        <v>0.39568345323741005</v>
      </c>
      <c r="U25" s="5">
        <f t="shared" si="7"/>
        <v>0.18705035971223022</v>
      </c>
    </row>
    <row r="26" spans="1:21" x14ac:dyDescent="0.25">
      <c r="A26" s="4" t="s">
        <v>61</v>
      </c>
      <c r="B26" s="4">
        <v>116</v>
      </c>
      <c r="C26" s="4">
        <v>106</v>
      </c>
      <c r="D26" s="4">
        <v>190</v>
      </c>
      <c r="E26" s="5">
        <f t="shared" si="0"/>
        <v>0.61052631578947369</v>
      </c>
      <c r="F26" s="5">
        <f t="shared" si="1"/>
        <v>0.55789473684210522</v>
      </c>
      <c r="G26" s="4">
        <v>91</v>
      </c>
      <c r="H26" s="4">
        <v>80</v>
      </c>
      <c r="I26" s="4">
        <v>197</v>
      </c>
      <c r="J26" s="5">
        <f t="shared" si="2"/>
        <v>0.46192893401015228</v>
      </c>
      <c r="K26" s="5">
        <f t="shared" si="3"/>
        <v>0.40609137055837563</v>
      </c>
      <c r="L26" s="4">
        <v>93</v>
      </c>
      <c r="M26" s="4">
        <v>83</v>
      </c>
      <c r="N26" s="4">
        <v>221</v>
      </c>
      <c r="O26" s="5">
        <f t="shared" si="4"/>
        <v>0.42081447963800905</v>
      </c>
      <c r="P26" s="5">
        <f t="shared" si="5"/>
        <v>0.3755656108597285</v>
      </c>
      <c r="Q26" s="4">
        <v>49</v>
      </c>
      <c r="R26" s="4">
        <v>17</v>
      </c>
      <c r="S26" s="4">
        <v>223</v>
      </c>
      <c r="T26" s="5">
        <f t="shared" si="6"/>
        <v>0.21973094170403587</v>
      </c>
      <c r="U26" s="5">
        <f t="shared" si="7"/>
        <v>7.623318385650224E-2</v>
      </c>
    </row>
    <row r="27" spans="1:21" x14ac:dyDescent="0.25">
      <c r="A27" s="4" t="s">
        <v>62</v>
      </c>
      <c r="B27" s="4">
        <v>48</v>
      </c>
      <c r="C27" s="4">
        <v>32</v>
      </c>
      <c r="D27" s="4">
        <v>99</v>
      </c>
      <c r="E27" s="5">
        <f t="shared" si="0"/>
        <v>0.48484848484848486</v>
      </c>
      <c r="F27" s="5">
        <f t="shared" si="1"/>
        <v>0.32323232323232326</v>
      </c>
      <c r="G27" s="4">
        <v>45</v>
      </c>
      <c r="H27" s="4">
        <v>31</v>
      </c>
      <c r="I27" s="4">
        <v>106</v>
      </c>
      <c r="J27" s="5">
        <f t="shared" si="2"/>
        <v>0.42452830188679247</v>
      </c>
      <c r="K27" s="5">
        <f t="shared" si="3"/>
        <v>0.29245283018867924</v>
      </c>
      <c r="L27" s="4">
        <v>49</v>
      </c>
      <c r="M27" s="4">
        <v>30</v>
      </c>
      <c r="N27" s="4">
        <v>115</v>
      </c>
      <c r="O27" s="5">
        <f t="shared" si="4"/>
        <v>0.42608695652173911</v>
      </c>
      <c r="P27" s="5">
        <f t="shared" si="5"/>
        <v>0.2608695652173913</v>
      </c>
      <c r="Q27" s="4">
        <v>31</v>
      </c>
      <c r="R27" s="4">
        <v>4</v>
      </c>
      <c r="S27" s="4">
        <v>110</v>
      </c>
      <c r="T27" s="5">
        <f t="shared" si="6"/>
        <v>0.2818181818181818</v>
      </c>
      <c r="U27" s="5">
        <f t="shared" si="7"/>
        <v>3.6363636363636362E-2</v>
      </c>
    </row>
    <row r="28" spans="1:21" x14ac:dyDescent="0.25">
      <c r="A28" s="4" t="s">
        <v>17</v>
      </c>
      <c r="B28" s="4">
        <v>123</v>
      </c>
      <c r="C28" s="4">
        <v>111</v>
      </c>
      <c r="D28" s="4">
        <v>222</v>
      </c>
      <c r="E28" s="5">
        <f t="shared" si="0"/>
        <v>0.55405405405405406</v>
      </c>
      <c r="F28" s="5">
        <f t="shared" si="1"/>
        <v>0.5</v>
      </c>
      <c r="G28" s="4">
        <v>82</v>
      </c>
      <c r="H28" s="4">
        <v>61</v>
      </c>
      <c r="I28" s="4">
        <v>214</v>
      </c>
      <c r="J28" s="5">
        <f t="shared" si="2"/>
        <v>0.38317757009345793</v>
      </c>
      <c r="K28" s="5">
        <f t="shared" si="3"/>
        <v>0.28504672897196259</v>
      </c>
      <c r="L28" s="4">
        <v>64</v>
      </c>
      <c r="M28" s="4">
        <v>55</v>
      </c>
      <c r="N28" s="4">
        <v>207</v>
      </c>
      <c r="O28" s="5">
        <f t="shared" si="4"/>
        <v>0.30917874396135264</v>
      </c>
      <c r="P28" s="5">
        <f t="shared" si="5"/>
        <v>0.26570048309178745</v>
      </c>
      <c r="Q28" s="4">
        <v>29</v>
      </c>
      <c r="R28" s="4">
        <v>9</v>
      </c>
      <c r="S28" s="4">
        <v>222</v>
      </c>
      <c r="T28" s="5">
        <f t="shared" si="6"/>
        <v>0.13063063063063063</v>
      </c>
      <c r="U28" s="5">
        <f t="shared" si="7"/>
        <v>4.0540540540540543E-2</v>
      </c>
    </row>
    <row r="29" spans="1:21" x14ac:dyDescent="0.25">
      <c r="A29" s="4" t="s">
        <v>18</v>
      </c>
      <c r="B29" s="4">
        <v>57</v>
      </c>
      <c r="C29" s="4">
        <v>54</v>
      </c>
      <c r="D29" s="4">
        <v>119</v>
      </c>
      <c r="E29" s="5">
        <f t="shared" si="0"/>
        <v>0.47899159663865548</v>
      </c>
      <c r="F29" s="5">
        <f t="shared" si="1"/>
        <v>0.45378151260504201</v>
      </c>
      <c r="G29" s="4">
        <v>44</v>
      </c>
      <c r="H29" s="4">
        <v>37</v>
      </c>
      <c r="I29" s="4">
        <v>113</v>
      </c>
      <c r="J29" s="5">
        <f t="shared" si="2"/>
        <v>0.38938053097345132</v>
      </c>
      <c r="K29" s="5">
        <f t="shared" si="3"/>
        <v>0.32743362831858408</v>
      </c>
      <c r="L29" s="4">
        <v>53</v>
      </c>
      <c r="M29" s="4">
        <v>39</v>
      </c>
      <c r="N29" s="4">
        <v>136</v>
      </c>
      <c r="O29" s="5">
        <f t="shared" si="4"/>
        <v>0.38970588235294118</v>
      </c>
      <c r="P29" s="5">
        <f t="shared" si="5"/>
        <v>0.28676470588235292</v>
      </c>
      <c r="Q29" s="4">
        <v>18</v>
      </c>
      <c r="R29" s="4">
        <v>2</v>
      </c>
      <c r="S29" s="4">
        <v>122</v>
      </c>
      <c r="T29" s="5">
        <f t="shared" si="6"/>
        <v>0.14754098360655737</v>
      </c>
      <c r="U29" s="5">
        <f t="shared" si="7"/>
        <v>1.6393442622950821E-2</v>
      </c>
    </row>
    <row r="30" spans="1:21" x14ac:dyDescent="0.25">
      <c r="A30" s="4" t="s">
        <v>63</v>
      </c>
      <c r="B30" s="4">
        <v>123</v>
      </c>
      <c r="C30" s="4">
        <v>105</v>
      </c>
      <c r="D30" s="4">
        <v>209</v>
      </c>
      <c r="E30" s="5">
        <f t="shared" si="0"/>
        <v>0.58851674641148322</v>
      </c>
      <c r="F30" s="5">
        <f t="shared" si="1"/>
        <v>0.50239234449760761</v>
      </c>
      <c r="G30" s="4">
        <v>92</v>
      </c>
      <c r="H30" s="4">
        <v>86</v>
      </c>
      <c r="I30" s="4">
        <v>229</v>
      </c>
      <c r="J30" s="5">
        <f t="shared" si="2"/>
        <v>0.40174672489082969</v>
      </c>
      <c r="K30" s="5">
        <f t="shared" si="3"/>
        <v>0.37554585152838427</v>
      </c>
      <c r="L30" s="4">
        <v>80</v>
      </c>
      <c r="M30" s="4">
        <v>68</v>
      </c>
      <c r="N30" s="4">
        <v>216</v>
      </c>
      <c r="O30" s="5">
        <f t="shared" si="4"/>
        <v>0.37037037037037035</v>
      </c>
      <c r="P30" s="5">
        <f t="shared" si="5"/>
        <v>0.31481481481481483</v>
      </c>
      <c r="Q30" s="4">
        <v>38</v>
      </c>
      <c r="R30" s="4">
        <v>14</v>
      </c>
      <c r="S30" s="4">
        <v>235</v>
      </c>
      <c r="T30" s="5">
        <f t="shared" si="6"/>
        <v>0.16170212765957448</v>
      </c>
      <c r="U30" s="5">
        <f t="shared" si="7"/>
        <v>5.9574468085106386E-2</v>
      </c>
    </row>
    <row r="31" spans="1:21" x14ac:dyDescent="0.25">
      <c r="A31" s="4" t="s">
        <v>64</v>
      </c>
      <c r="B31" s="4">
        <v>107</v>
      </c>
      <c r="C31" s="4">
        <v>98</v>
      </c>
      <c r="D31" s="4">
        <v>183</v>
      </c>
      <c r="E31" s="5">
        <f t="shared" si="0"/>
        <v>0.58469945355191255</v>
      </c>
      <c r="F31" s="5">
        <f t="shared" si="1"/>
        <v>0.53551912568306015</v>
      </c>
      <c r="G31" s="4">
        <v>108</v>
      </c>
      <c r="H31" s="4">
        <v>98</v>
      </c>
      <c r="I31" s="4">
        <v>196</v>
      </c>
      <c r="J31" s="5">
        <f t="shared" si="2"/>
        <v>0.55102040816326525</v>
      </c>
      <c r="K31" s="5">
        <f t="shared" si="3"/>
        <v>0.5</v>
      </c>
      <c r="L31" s="4">
        <v>95</v>
      </c>
      <c r="M31" s="4">
        <v>79</v>
      </c>
      <c r="N31" s="4">
        <v>209</v>
      </c>
      <c r="O31" s="5">
        <f t="shared" si="4"/>
        <v>0.45454545454545453</v>
      </c>
      <c r="P31" s="5">
        <f t="shared" si="5"/>
        <v>0.37799043062200954</v>
      </c>
      <c r="Q31" s="4">
        <v>55</v>
      </c>
      <c r="R31" s="4">
        <v>29</v>
      </c>
      <c r="S31" s="4">
        <v>203</v>
      </c>
      <c r="T31" s="5">
        <f t="shared" si="6"/>
        <v>0.27093596059113301</v>
      </c>
      <c r="U31" s="5">
        <f t="shared" si="7"/>
        <v>0.14285714285714285</v>
      </c>
    </row>
    <row r="32" spans="1:21" x14ac:dyDescent="0.25">
      <c r="A32" s="4" t="s">
        <v>20</v>
      </c>
      <c r="B32" s="4">
        <v>60</v>
      </c>
      <c r="C32" s="4">
        <v>57</v>
      </c>
      <c r="D32" s="4">
        <v>130</v>
      </c>
      <c r="E32" s="5">
        <f t="shared" si="0"/>
        <v>0.46153846153846156</v>
      </c>
      <c r="F32" s="5">
        <f t="shared" si="1"/>
        <v>0.43846153846153846</v>
      </c>
      <c r="G32" s="4">
        <v>46</v>
      </c>
      <c r="H32" s="4">
        <v>41</v>
      </c>
      <c r="I32" s="4">
        <v>107</v>
      </c>
      <c r="J32" s="5">
        <f t="shared" si="2"/>
        <v>0.42990654205607476</v>
      </c>
      <c r="K32" s="5">
        <f t="shared" si="3"/>
        <v>0.38317757009345793</v>
      </c>
      <c r="L32" s="4">
        <v>55</v>
      </c>
      <c r="M32" s="4">
        <v>45</v>
      </c>
      <c r="N32" s="4">
        <v>138</v>
      </c>
      <c r="O32" s="5">
        <f t="shared" si="4"/>
        <v>0.39855072463768115</v>
      </c>
      <c r="P32" s="5">
        <f t="shared" si="5"/>
        <v>0.32608695652173914</v>
      </c>
      <c r="Q32" s="4">
        <v>20</v>
      </c>
      <c r="R32" s="4">
        <v>6</v>
      </c>
      <c r="S32" s="4">
        <v>137</v>
      </c>
      <c r="T32" s="5">
        <f t="shared" si="6"/>
        <v>0.145985401459854</v>
      </c>
      <c r="U32" s="5">
        <f t="shared" si="7"/>
        <v>4.3795620437956206E-2</v>
      </c>
    </row>
    <row r="33" spans="1:21" x14ac:dyDescent="0.25">
      <c r="A33" s="4" t="s">
        <v>65</v>
      </c>
      <c r="B33" s="4">
        <v>94</v>
      </c>
      <c r="C33" s="4">
        <v>76</v>
      </c>
      <c r="D33" s="4">
        <v>182</v>
      </c>
      <c r="E33" s="5">
        <f t="shared" si="0"/>
        <v>0.51648351648351654</v>
      </c>
      <c r="F33" s="5">
        <f t="shared" si="1"/>
        <v>0.4175824175824176</v>
      </c>
      <c r="G33" s="4">
        <v>64</v>
      </c>
      <c r="H33" s="4">
        <v>42</v>
      </c>
      <c r="I33" s="4">
        <v>183</v>
      </c>
      <c r="J33" s="5">
        <f t="shared" si="2"/>
        <v>0.34972677595628415</v>
      </c>
      <c r="K33" s="5">
        <f t="shared" si="3"/>
        <v>0.22950819672131148</v>
      </c>
      <c r="L33" s="4">
        <v>56</v>
      </c>
      <c r="M33" s="4">
        <v>37</v>
      </c>
      <c r="N33" s="4">
        <v>196</v>
      </c>
      <c r="O33" s="5">
        <f t="shared" si="4"/>
        <v>0.2857142857142857</v>
      </c>
      <c r="P33" s="5">
        <f t="shared" si="5"/>
        <v>0.18877551020408162</v>
      </c>
      <c r="Q33" s="4">
        <v>40</v>
      </c>
      <c r="R33" s="4">
        <v>11</v>
      </c>
      <c r="S33" s="4">
        <v>173</v>
      </c>
      <c r="T33" s="5">
        <f t="shared" si="6"/>
        <v>0.23121387283236994</v>
      </c>
      <c r="U33" s="5">
        <f t="shared" si="7"/>
        <v>6.358381502890173E-2</v>
      </c>
    </row>
    <row r="34" spans="1:21" x14ac:dyDescent="0.25">
      <c r="A34" s="4" t="s">
        <v>22</v>
      </c>
      <c r="B34" s="4">
        <v>110</v>
      </c>
      <c r="C34" s="4">
        <v>97</v>
      </c>
      <c r="D34" s="4">
        <v>303</v>
      </c>
      <c r="E34" s="5">
        <f t="shared" si="0"/>
        <v>0.36303630363036304</v>
      </c>
      <c r="F34" s="5">
        <f t="shared" si="1"/>
        <v>0.32013201320132012</v>
      </c>
      <c r="G34" s="4">
        <v>75</v>
      </c>
      <c r="H34" s="4">
        <v>74</v>
      </c>
      <c r="I34" s="4">
        <v>343</v>
      </c>
      <c r="J34" s="5">
        <f t="shared" si="2"/>
        <v>0.21865889212827988</v>
      </c>
      <c r="K34" s="5">
        <f t="shared" si="3"/>
        <v>0.21574344023323616</v>
      </c>
      <c r="L34" s="4">
        <v>90</v>
      </c>
      <c r="M34" s="4">
        <v>84</v>
      </c>
      <c r="N34" s="4">
        <v>325</v>
      </c>
      <c r="O34" s="5">
        <f t="shared" si="4"/>
        <v>0.27692307692307694</v>
      </c>
      <c r="P34" s="5">
        <f t="shared" si="5"/>
        <v>0.25846153846153846</v>
      </c>
      <c r="Q34" s="4">
        <v>20</v>
      </c>
      <c r="R34" s="4">
        <v>6</v>
      </c>
      <c r="S34" s="4">
        <v>315</v>
      </c>
      <c r="T34" s="5">
        <f t="shared" si="6"/>
        <v>6.3492063492063489E-2</v>
      </c>
      <c r="U34" s="5">
        <f t="shared" si="7"/>
        <v>1.9047619047619049E-2</v>
      </c>
    </row>
    <row r="35" spans="1:21" x14ac:dyDescent="0.25">
      <c r="A35" s="4" t="s">
        <v>66</v>
      </c>
      <c r="B35" s="4">
        <v>65</v>
      </c>
      <c r="C35" s="4">
        <v>57</v>
      </c>
      <c r="D35" s="4">
        <v>125</v>
      </c>
      <c r="E35" s="5">
        <f t="shared" si="0"/>
        <v>0.52</v>
      </c>
      <c r="F35" s="5">
        <f t="shared" si="1"/>
        <v>0.45600000000000002</v>
      </c>
      <c r="G35" s="4">
        <v>46</v>
      </c>
      <c r="H35" s="4">
        <v>40</v>
      </c>
      <c r="I35" s="4">
        <v>110</v>
      </c>
      <c r="J35" s="5">
        <f t="shared" si="2"/>
        <v>0.41818181818181815</v>
      </c>
      <c r="K35" s="5">
        <f t="shared" si="3"/>
        <v>0.36363636363636365</v>
      </c>
      <c r="L35" s="4">
        <v>45</v>
      </c>
      <c r="M35" s="4">
        <v>36</v>
      </c>
      <c r="N35" s="4">
        <v>133</v>
      </c>
      <c r="O35" s="5">
        <f t="shared" si="4"/>
        <v>0.33834586466165412</v>
      </c>
      <c r="P35" s="5">
        <f t="shared" si="5"/>
        <v>0.27067669172932329</v>
      </c>
      <c r="Q35" s="4">
        <v>22</v>
      </c>
      <c r="R35" s="4">
        <v>7</v>
      </c>
      <c r="S35" s="4">
        <v>99</v>
      </c>
      <c r="T35" s="5">
        <f t="shared" si="6"/>
        <v>0.22222222222222221</v>
      </c>
      <c r="U35" s="5">
        <f t="shared" si="7"/>
        <v>7.0707070707070704E-2</v>
      </c>
    </row>
    <row r="36" spans="1:21" x14ac:dyDescent="0.25">
      <c r="A36" s="4" t="s">
        <v>67</v>
      </c>
      <c r="B36" s="4">
        <v>109</v>
      </c>
      <c r="C36" s="4">
        <v>99</v>
      </c>
      <c r="D36" s="4">
        <v>215</v>
      </c>
      <c r="E36" s="5">
        <f t="shared" si="0"/>
        <v>0.50697674418604655</v>
      </c>
      <c r="F36" s="5">
        <f t="shared" si="1"/>
        <v>0.46046511627906977</v>
      </c>
      <c r="G36" s="4">
        <v>124</v>
      </c>
      <c r="H36" s="4">
        <v>114</v>
      </c>
      <c r="I36" s="4">
        <v>229</v>
      </c>
      <c r="J36" s="5">
        <f t="shared" si="2"/>
        <v>0.54148471615720528</v>
      </c>
      <c r="K36" s="5">
        <f t="shared" si="3"/>
        <v>0.49781659388646288</v>
      </c>
      <c r="L36" s="4">
        <v>83</v>
      </c>
      <c r="M36" s="4">
        <v>71</v>
      </c>
      <c r="N36" s="4">
        <v>201</v>
      </c>
      <c r="O36" s="5">
        <f t="shared" si="4"/>
        <v>0.41293532338308458</v>
      </c>
      <c r="P36" s="5">
        <f t="shared" si="5"/>
        <v>0.35323383084577115</v>
      </c>
      <c r="Q36" s="4">
        <v>78</v>
      </c>
      <c r="R36" s="4">
        <v>23</v>
      </c>
      <c r="S36" s="4">
        <v>223</v>
      </c>
      <c r="T36" s="5">
        <f t="shared" si="6"/>
        <v>0.34977578475336324</v>
      </c>
      <c r="U36" s="5">
        <f t="shared" si="7"/>
        <v>0.1031390134529148</v>
      </c>
    </row>
    <row r="37" spans="1:21" x14ac:dyDescent="0.25">
      <c r="A37" s="4" t="s">
        <v>68</v>
      </c>
      <c r="B37" s="4">
        <v>141</v>
      </c>
      <c r="C37" s="4">
        <v>120</v>
      </c>
      <c r="D37" s="4">
        <v>243</v>
      </c>
      <c r="E37" s="5">
        <f t="shared" si="0"/>
        <v>0.58024691358024694</v>
      </c>
      <c r="F37" s="5">
        <f t="shared" si="1"/>
        <v>0.49382716049382713</v>
      </c>
      <c r="G37" s="4">
        <v>80</v>
      </c>
      <c r="H37" s="4">
        <v>71</v>
      </c>
      <c r="I37" s="4">
        <v>245</v>
      </c>
      <c r="J37" s="5">
        <f t="shared" si="2"/>
        <v>0.32653061224489793</v>
      </c>
      <c r="K37" s="5">
        <f t="shared" si="3"/>
        <v>0.28979591836734692</v>
      </c>
      <c r="L37" s="4">
        <v>82</v>
      </c>
      <c r="M37" s="4">
        <v>74</v>
      </c>
      <c r="N37" s="4">
        <v>243</v>
      </c>
      <c r="O37" s="5">
        <f t="shared" si="4"/>
        <v>0.33744855967078191</v>
      </c>
      <c r="P37" s="5">
        <f t="shared" si="5"/>
        <v>0.30452674897119342</v>
      </c>
      <c r="Q37" s="4">
        <v>25</v>
      </c>
      <c r="R37" s="4">
        <v>7</v>
      </c>
      <c r="S37" s="4">
        <v>241</v>
      </c>
      <c r="T37" s="5">
        <f t="shared" si="6"/>
        <v>0.1037344398340249</v>
      </c>
      <c r="U37" s="5">
        <f t="shared" si="7"/>
        <v>2.9045643153526972E-2</v>
      </c>
    </row>
    <row r="38" spans="1:21" x14ac:dyDescent="0.25">
      <c r="A38" s="4" t="s">
        <v>69</v>
      </c>
      <c r="B38" s="4">
        <v>142</v>
      </c>
      <c r="C38" s="4">
        <v>128</v>
      </c>
      <c r="D38" s="4">
        <v>238</v>
      </c>
      <c r="E38" s="5">
        <f t="shared" si="0"/>
        <v>0.59663865546218486</v>
      </c>
      <c r="F38" s="5">
        <f t="shared" si="1"/>
        <v>0.53781512605042014</v>
      </c>
      <c r="G38" s="4">
        <v>112</v>
      </c>
      <c r="H38" s="4">
        <v>107</v>
      </c>
      <c r="I38" s="4">
        <v>227</v>
      </c>
      <c r="J38" s="5">
        <f t="shared" ref="J38:J88" si="8">G38/I38</f>
        <v>0.4933920704845815</v>
      </c>
      <c r="K38" s="5">
        <f t="shared" ref="K38:K88" si="9">H38/I38</f>
        <v>0.47136563876651982</v>
      </c>
      <c r="L38" s="4">
        <v>88</v>
      </c>
      <c r="M38" s="4">
        <v>73</v>
      </c>
      <c r="N38" s="4">
        <v>254</v>
      </c>
      <c r="O38" s="5">
        <f t="shared" si="4"/>
        <v>0.34645669291338582</v>
      </c>
      <c r="P38" s="5">
        <f t="shared" si="5"/>
        <v>0.2874015748031496</v>
      </c>
      <c r="Q38" s="4">
        <v>56</v>
      </c>
      <c r="R38" s="4">
        <v>16</v>
      </c>
      <c r="S38" s="4">
        <v>245</v>
      </c>
      <c r="T38" s="5">
        <f t="shared" si="6"/>
        <v>0.22857142857142856</v>
      </c>
      <c r="U38" s="5">
        <f t="shared" si="7"/>
        <v>6.5306122448979598E-2</v>
      </c>
    </row>
    <row r="39" spans="1:21" x14ac:dyDescent="0.25">
      <c r="A39" s="4" t="s">
        <v>70</v>
      </c>
      <c r="B39" s="4">
        <v>27</v>
      </c>
      <c r="C39" s="4">
        <v>26</v>
      </c>
      <c r="D39" s="4">
        <v>55</v>
      </c>
      <c r="E39" s="5">
        <f t="shared" si="0"/>
        <v>0.49090909090909091</v>
      </c>
      <c r="F39" s="5">
        <f t="shared" si="1"/>
        <v>0.47272727272727272</v>
      </c>
      <c r="G39" s="4">
        <v>16</v>
      </c>
      <c r="H39" s="4">
        <v>10</v>
      </c>
      <c r="I39" s="4">
        <v>54</v>
      </c>
      <c r="J39" s="5">
        <f t="shared" si="8"/>
        <v>0.29629629629629628</v>
      </c>
      <c r="K39" s="5">
        <f t="shared" si="9"/>
        <v>0.18518518518518517</v>
      </c>
      <c r="L39" s="4">
        <v>14</v>
      </c>
      <c r="M39" s="4">
        <v>4</v>
      </c>
      <c r="N39" s="4">
        <v>47</v>
      </c>
      <c r="O39" s="5">
        <f t="shared" si="4"/>
        <v>0.2978723404255319</v>
      </c>
      <c r="P39" s="5">
        <f t="shared" si="5"/>
        <v>8.5106382978723402E-2</v>
      </c>
      <c r="Q39" s="4">
        <v>7</v>
      </c>
      <c r="R39" s="4">
        <v>5</v>
      </c>
      <c r="S39" s="4">
        <v>56</v>
      </c>
      <c r="T39" s="5">
        <f t="shared" si="6"/>
        <v>0.125</v>
      </c>
      <c r="U39" s="5">
        <f t="shared" si="7"/>
        <v>8.9285714285714288E-2</v>
      </c>
    </row>
    <row r="40" spans="1:21" x14ac:dyDescent="0.25">
      <c r="A40" s="4" t="s">
        <v>71</v>
      </c>
      <c r="B40" s="4">
        <v>110</v>
      </c>
      <c r="C40" s="4">
        <v>89</v>
      </c>
      <c r="D40" s="4">
        <v>227</v>
      </c>
      <c r="E40" s="5">
        <f t="shared" si="0"/>
        <v>0.48458149779735682</v>
      </c>
      <c r="F40" s="5">
        <f t="shared" si="1"/>
        <v>0.39207048458149779</v>
      </c>
      <c r="G40" s="4">
        <v>90</v>
      </c>
      <c r="H40" s="4">
        <v>81</v>
      </c>
      <c r="I40" s="4">
        <v>226</v>
      </c>
      <c r="J40" s="5">
        <f t="shared" si="8"/>
        <v>0.39823008849557523</v>
      </c>
      <c r="K40" s="5">
        <f t="shared" si="9"/>
        <v>0.3584070796460177</v>
      </c>
      <c r="L40" s="4">
        <v>90</v>
      </c>
      <c r="M40" s="4">
        <v>73</v>
      </c>
      <c r="N40" s="4">
        <v>265</v>
      </c>
      <c r="O40" s="5">
        <f t="shared" si="4"/>
        <v>0.33962264150943394</v>
      </c>
      <c r="P40" s="5">
        <f t="shared" si="5"/>
        <v>0.27547169811320754</v>
      </c>
      <c r="Q40" s="4">
        <v>88</v>
      </c>
      <c r="R40" s="4">
        <v>58</v>
      </c>
      <c r="S40" s="4">
        <v>279</v>
      </c>
      <c r="T40" s="5">
        <f t="shared" si="6"/>
        <v>0.31541218637992829</v>
      </c>
      <c r="U40" s="5">
        <f t="shared" si="7"/>
        <v>0.2078853046594982</v>
      </c>
    </row>
    <row r="41" spans="1:21" x14ac:dyDescent="0.25">
      <c r="A41" s="4" t="s">
        <v>72</v>
      </c>
      <c r="B41" s="4">
        <v>126</v>
      </c>
      <c r="C41" s="4">
        <v>119</v>
      </c>
      <c r="D41" s="4">
        <v>230</v>
      </c>
      <c r="E41" s="5">
        <f t="shared" si="0"/>
        <v>0.54782608695652169</v>
      </c>
      <c r="F41" s="5">
        <f t="shared" si="1"/>
        <v>0.5173913043478261</v>
      </c>
      <c r="G41" s="4">
        <v>133</v>
      </c>
      <c r="H41" s="4">
        <v>119</v>
      </c>
      <c r="I41" s="4">
        <v>246</v>
      </c>
      <c r="J41" s="5">
        <f t="shared" si="8"/>
        <v>0.54065040650406504</v>
      </c>
      <c r="K41" s="5">
        <f t="shared" si="9"/>
        <v>0.48373983739837401</v>
      </c>
      <c r="L41" s="4">
        <v>99</v>
      </c>
      <c r="M41" s="4">
        <v>87</v>
      </c>
      <c r="N41" s="4">
        <v>265</v>
      </c>
      <c r="O41" s="5">
        <f t="shared" si="4"/>
        <v>0.37358490566037733</v>
      </c>
      <c r="P41" s="5">
        <f t="shared" si="5"/>
        <v>0.32830188679245281</v>
      </c>
      <c r="Q41" s="4">
        <v>97</v>
      </c>
      <c r="R41" s="4">
        <v>17</v>
      </c>
      <c r="S41" s="4">
        <v>296</v>
      </c>
      <c r="T41" s="5">
        <f t="shared" si="6"/>
        <v>0.32770270270270269</v>
      </c>
      <c r="U41" s="5">
        <f t="shared" si="7"/>
        <v>5.7432432432432436E-2</v>
      </c>
    </row>
    <row r="42" spans="1:21" x14ac:dyDescent="0.25">
      <c r="A42" s="4" t="s">
        <v>73</v>
      </c>
      <c r="B42" s="4">
        <v>76</v>
      </c>
      <c r="C42" s="4">
        <v>68</v>
      </c>
      <c r="D42" s="4">
        <v>147</v>
      </c>
      <c r="E42" s="5">
        <f t="shared" si="0"/>
        <v>0.51700680272108845</v>
      </c>
      <c r="F42" s="5">
        <f t="shared" si="1"/>
        <v>0.46258503401360546</v>
      </c>
      <c r="G42" s="4">
        <v>76</v>
      </c>
      <c r="H42" s="4">
        <v>67</v>
      </c>
      <c r="I42" s="4">
        <v>182</v>
      </c>
      <c r="J42" s="5">
        <f t="shared" si="8"/>
        <v>0.4175824175824176</v>
      </c>
      <c r="K42" s="5">
        <f t="shared" si="9"/>
        <v>0.36813186813186816</v>
      </c>
      <c r="L42" s="4">
        <v>47</v>
      </c>
      <c r="M42" s="4">
        <v>42</v>
      </c>
      <c r="N42" s="4">
        <v>177</v>
      </c>
      <c r="O42" s="5">
        <f t="shared" si="4"/>
        <v>0.2655367231638418</v>
      </c>
      <c r="P42" s="5">
        <f t="shared" si="5"/>
        <v>0.23728813559322035</v>
      </c>
      <c r="Q42" s="4">
        <v>11</v>
      </c>
      <c r="R42" s="4">
        <v>4</v>
      </c>
      <c r="S42" s="4">
        <v>171</v>
      </c>
      <c r="T42" s="5">
        <f t="shared" si="6"/>
        <v>6.4327485380116955E-2</v>
      </c>
      <c r="U42" s="5">
        <f t="shared" si="7"/>
        <v>2.3391812865497075E-2</v>
      </c>
    </row>
    <row r="43" spans="1:21" x14ac:dyDescent="0.25">
      <c r="A43" s="4" t="s">
        <v>26</v>
      </c>
      <c r="B43" s="4">
        <v>52</v>
      </c>
      <c r="C43" s="4">
        <v>50</v>
      </c>
      <c r="D43" s="4">
        <v>69</v>
      </c>
      <c r="E43" s="5">
        <f t="shared" si="0"/>
        <v>0.75362318840579712</v>
      </c>
      <c r="F43" s="5">
        <f t="shared" si="1"/>
        <v>0.72463768115942029</v>
      </c>
      <c r="G43" s="4">
        <v>57</v>
      </c>
      <c r="H43" s="4">
        <v>56</v>
      </c>
      <c r="I43" s="4">
        <v>93</v>
      </c>
      <c r="J43" s="5">
        <f t="shared" si="8"/>
        <v>0.61290322580645162</v>
      </c>
      <c r="K43" s="5">
        <f t="shared" si="9"/>
        <v>0.60215053763440862</v>
      </c>
      <c r="L43" s="4">
        <v>42</v>
      </c>
      <c r="M43" s="4">
        <v>40</v>
      </c>
      <c r="N43" s="4">
        <v>80</v>
      </c>
      <c r="O43" s="5">
        <f t="shared" si="4"/>
        <v>0.52500000000000002</v>
      </c>
      <c r="P43" s="5">
        <f t="shared" si="5"/>
        <v>0.5</v>
      </c>
      <c r="Q43" s="4">
        <v>10</v>
      </c>
      <c r="R43" s="4">
        <v>6</v>
      </c>
      <c r="S43" s="4">
        <v>83</v>
      </c>
      <c r="T43" s="5">
        <f t="shared" si="6"/>
        <v>0.12048192771084337</v>
      </c>
      <c r="U43" s="5">
        <f t="shared" si="7"/>
        <v>7.2289156626506021E-2</v>
      </c>
    </row>
    <row r="44" spans="1:21" x14ac:dyDescent="0.25">
      <c r="A44" s="4" t="s">
        <v>74</v>
      </c>
      <c r="B44" s="4">
        <v>49</v>
      </c>
      <c r="C44" s="4">
        <v>42</v>
      </c>
      <c r="D44" s="4">
        <v>195</v>
      </c>
      <c r="E44" s="5">
        <f t="shared" si="0"/>
        <v>0.25128205128205128</v>
      </c>
      <c r="F44" s="5">
        <f t="shared" si="1"/>
        <v>0.2153846153846154</v>
      </c>
      <c r="G44" s="4">
        <v>22</v>
      </c>
      <c r="H44" s="4">
        <v>19</v>
      </c>
      <c r="I44" s="4">
        <v>212</v>
      </c>
      <c r="J44" s="5">
        <f t="shared" si="8"/>
        <v>0.10377358490566038</v>
      </c>
      <c r="K44" s="5">
        <f t="shared" si="9"/>
        <v>8.9622641509433956E-2</v>
      </c>
      <c r="L44" s="4">
        <v>45</v>
      </c>
      <c r="M44" s="4">
        <v>33</v>
      </c>
      <c r="N44" s="4">
        <v>231</v>
      </c>
      <c r="O44" s="5">
        <f t="shared" si="4"/>
        <v>0.19480519480519481</v>
      </c>
      <c r="P44" s="5">
        <f t="shared" si="5"/>
        <v>0.14285714285714285</v>
      </c>
      <c r="Q44" s="4">
        <v>11</v>
      </c>
      <c r="R44" s="4">
        <v>7</v>
      </c>
      <c r="S44" s="4">
        <v>214</v>
      </c>
      <c r="T44" s="5">
        <f t="shared" si="6"/>
        <v>5.1401869158878503E-2</v>
      </c>
      <c r="U44" s="5">
        <f t="shared" si="7"/>
        <v>3.2710280373831772E-2</v>
      </c>
    </row>
    <row r="45" spans="1:21" x14ac:dyDescent="0.25">
      <c r="A45" s="4" t="s">
        <v>27</v>
      </c>
      <c r="B45" s="4">
        <v>131</v>
      </c>
      <c r="C45" s="4">
        <v>114</v>
      </c>
      <c r="D45" s="4">
        <v>303</v>
      </c>
      <c r="E45" s="5">
        <f t="shared" si="0"/>
        <v>0.43234323432343236</v>
      </c>
      <c r="F45" s="5">
        <f t="shared" si="1"/>
        <v>0.37623762376237624</v>
      </c>
      <c r="G45" s="4">
        <v>92</v>
      </c>
      <c r="H45" s="4">
        <v>82</v>
      </c>
      <c r="I45" s="4">
        <v>285</v>
      </c>
      <c r="J45" s="5">
        <f t="shared" si="8"/>
        <v>0.32280701754385965</v>
      </c>
      <c r="K45" s="5">
        <f t="shared" si="9"/>
        <v>0.28771929824561404</v>
      </c>
      <c r="L45" s="4">
        <v>56</v>
      </c>
      <c r="M45" s="4">
        <v>48</v>
      </c>
      <c r="N45" s="4">
        <v>278</v>
      </c>
      <c r="O45" s="5">
        <f t="shared" si="4"/>
        <v>0.20143884892086331</v>
      </c>
      <c r="P45" s="5">
        <f t="shared" si="5"/>
        <v>0.17266187050359713</v>
      </c>
      <c r="Q45" s="4">
        <v>21</v>
      </c>
      <c r="R45" s="4">
        <v>10</v>
      </c>
      <c r="S45" s="4">
        <v>311</v>
      </c>
      <c r="T45" s="5">
        <f t="shared" si="6"/>
        <v>6.7524115755627015E-2</v>
      </c>
      <c r="U45" s="5">
        <f t="shared" si="7"/>
        <v>3.215434083601286E-2</v>
      </c>
    </row>
    <row r="46" spans="1:21" x14ac:dyDescent="0.25">
      <c r="A46" s="4" t="s">
        <v>161</v>
      </c>
      <c r="B46" s="4">
        <v>15</v>
      </c>
      <c r="C46" s="4">
        <v>14</v>
      </c>
      <c r="D46" s="4">
        <v>30</v>
      </c>
      <c r="E46" s="5">
        <f t="shared" ref="E46:E47" si="10">B46/D46</f>
        <v>0.5</v>
      </c>
      <c r="F46" s="5">
        <f t="shared" ref="F46:F47" si="11">C46/D46</f>
        <v>0.46666666666666667</v>
      </c>
      <c r="G46" s="4">
        <v>11</v>
      </c>
      <c r="H46" s="4">
        <v>11</v>
      </c>
      <c r="I46" s="4">
        <v>32</v>
      </c>
      <c r="J46" s="5">
        <f t="shared" ref="J46" si="12">G46/I46</f>
        <v>0.34375</v>
      </c>
      <c r="K46" s="5">
        <f t="shared" ref="K46" si="13">H46/I46</f>
        <v>0.34375</v>
      </c>
      <c r="L46" s="4">
        <v>10</v>
      </c>
      <c r="M46" s="4">
        <v>7</v>
      </c>
      <c r="N46" s="4">
        <v>27</v>
      </c>
      <c r="O46" s="5">
        <f t="shared" ref="O46" si="14">L46/N46</f>
        <v>0.37037037037037035</v>
      </c>
      <c r="P46" s="5">
        <f t="shared" ref="P46" si="15">M46/N46</f>
        <v>0.25925925925925924</v>
      </c>
      <c r="Q46" s="4">
        <v>3</v>
      </c>
      <c r="R46" s="4">
        <v>1</v>
      </c>
      <c r="S46" s="4">
        <v>37</v>
      </c>
      <c r="T46" s="5">
        <f t="shared" ref="T46:T47" si="16">Q46/S46</f>
        <v>8.1081081081081086E-2</v>
      </c>
      <c r="U46" s="5">
        <f t="shared" ref="U46:U47" si="17">R46/S46</f>
        <v>2.7027027027027029E-2</v>
      </c>
    </row>
    <row r="47" spans="1:21" x14ac:dyDescent="0.25">
      <c r="A47" s="4" t="s">
        <v>75</v>
      </c>
      <c r="B47" s="4">
        <v>170</v>
      </c>
      <c r="C47" s="4">
        <v>147</v>
      </c>
      <c r="D47" s="4">
        <v>344</v>
      </c>
      <c r="E47" s="5">
        <f t="shared" si="10"/>
        <v>0.4941860465116279</v>
      </c>
      <c r="F47" s="5">
        <f t="shared" si="11"/>
        <v>0.42732558139534882</v>
      </c>
      <c r="G47" s="4">
        <v>134</v>
      </c>
      <c r="H47" s="4">
        <v>118</v>
      </c>
      <c r="I47" s="4">
        <v>404</v>
      </c>
      <c r="J47" s="5">
        <f t="shared" si="8"/>
        <v>0.3316831683168317</v>
      </c>
      <c r="K47" s="5">
        <f t="shared" si="9"/>
        <v>0.29207920792079206</v>
      </c>
      <c r="L47" s="4">
        <v>147</v>
      </c>
      <c r="M47" s="4">
        <v>126</v>
      </c>
      <c r="N47" s="4">
        <v>408</v>
      </c>
      <c r="O47" s="5">
        <f t="shared" si="4"/>
        <v>0.36029411764705882</v>
      </c>
      <c r="P47" s="5">
        <f t="shared" si="5"/>
        <v>0.30882352941176472</v>
      </c>
      <c r="Q47" s="4">
        <v>31</v>
      </c>
      <c r="R47" s="4">
        <v>12</v>
      </c>
      <c r="S47" s="4">
        <v>403</v>
      </c>
      <c r="T47" s="5">
        <f t="shared" si="16"/>
        <v>7.6923076923076927E-2</v>
      </c>
      <c r="U47" s="5">
        <f t="shared" si="17"/>
        <v>2.9776674937965261E-2</v>
      </c>
    </row>
    <row r="48" spans="1:21" x14ac:dyDescent="0.25">
      <c r="A48" s="4" t="s">
        <v>76</v>
      </c>
      <c r="B48" s="4">
        <v>122</v>
      </c>
      <c r="C48" s="4">
        <v>108</v>
      </c>
      <c r="D48" s="4">
        <v>340</v>
      </c>
      <c r="E48" s="5">
        <f t="shared" si="0"/>
        <v>0.35882352941176471</v>
      </c>
      <c r="F48" s="5">
        <f t="shared" si="1"/>
        <v>0.31764705882352939</v>
      </c>
      <c r="G48" s="4">
        <v>112</v>
      </c>
      <c r="H48" s="4">
        <v>101</v>
      </c>
      <c r="I48" s="4">
        <v>366</v>
      </c>
      <c r="J48" s="5">
        <f t="shared" si="8"/>
        <v>0.30601092896174864</v>
      </c>
      <c r="K48" s="5">
        <f t="shared" si="9"/>
        <v>0.27595628415300544</v>
      </c>
      <c r="L48" s="4">
        <v>117</v>
      </c>
      <c r="M48" s="4">
        <v>98</v>
      </c>
      <c r="N48" s="4">
        <v>408</v>
      </c>
      <c r="O48" s="5">
        <f t="shared" si="4"/>
        <v>0.28676470588235292</v>
      </c>
      <c r="P48" s="5">
        <f t="shared" si="5"/>
        <v>0.24019607843137256</v>
      </c>
      <c r="Q48" s="4">
        <v>38</v>
      </c>
      <c r="R48" s="4">
        <v>18</v>
      </c>
      <c r="S48" s="4">
        <v>384</v>
      </c>
      <c r="T48" s="5">
        <f t="shared" ref="T47:T111" si="18">Q48/S48</f>
        <v>9.8958333333333329E-2</v>
      </c>
      <c r="U48" s="5">
        <f t="shared" ref="U47:U111" si="19">R48/S48</f>
        <v>4.6875E-2</v>
      </c>
    </row>
    <row r="49" spans="1:21" x14ac:dyDescent="0.25">
      <c r="A49" s="4" t="s">
        <v>29</v>
      </c>
      <c r="B49" s="4">
        <v>45</v>
      </c>
      <c r="C49" s="4">
        <v>32</v>
      </c>
      <c r="D49" s="4">
        <v>106</v>
      </c>
      <c r="E49" s="5">
        <f t="shared" si="0"/>
        <v>0.42452830188679247</v>
      </c>
      <c r="F49" s="5">
        <f t="shared" si="1"/>
        <v>0.30188679245283018</v>
      </c>
      <c r="G49" s="4">
        <v>40</v>
      </c>
      <c r="H49" s="4">
        <v>31</v>
      </c>
      <c r="I49" s="4">
        <v>122</v>
      </c>
      <c r="J49" s="5">
        <f t="shared" si="8"/>
        <v>0.32786885245901637</v>
      </c>
      <c r="K49" s="5">
        <f t="shared" si="9"/>
        <v>0.25409836065573771</v>
      </c>
      <c r="L49" s="4">
        <v>33</v>
      </c>
      <c r="M49" s="4">
        <v>28</v>
      </c>
      <c r="N49" s="4">
        <v>126</v>
      </c>
      <c r="O49" s="5">
        <f t="shared" si="4"/>
        <v>0.26190476190476192</v>
      </c>
      <c r="P49" s="5">
        <f t="shared" si="5"/>
        <v>0.22222222222222221</v>
      </c>
      <c r="Q49" s="4">
        <v>23</v>
      </c>
      <c r="R49" s="4">
        <v>8</v>
      </c>
      <c r="S49" s="4">
        <v>108</v>
      </c>
      <c r="T49" s="5">
        <f t="shared" si="18"/>
        <v>0.21296296296296297</v>
      </c>
      <c r="U49" s="5">
        <f t="shared" si="19"/>
        <v>7.407407407407407E-2</v>
      </c>
    </row>
    <row r="50" spans="1:21" x14ac:dyDescent="0.25">
      <c r="A50" s="4" t="s">
        <v>30</v>
      </c>
      <c r="B50" s="4">
        <v>102</v>
      </c>
      <c r="C50" s="4">
        <v>92</v>
      </c>
      <c r="D50" s="4">
        <v>274</v>
      </c>
      <c r="E50" s="5">
        <f t="shared" si="0"/>
        <v>0.37226277372262773</v>
      </c>
      <c r="F50" s="5">
        <f t="shared" si="1"/>
        <v>0.33576642335766421</v>
      </c>
      <c r="G50" s="4">
        <v>83</v>
      </c>
      <c r="H50" s="4">
        <v>75</v>
      </c>
      <c r="I50" s="4">
        <v>283</v>
      </c>
      <c r="J50" s="5">
        <f t="shared" si="8"/>
        <v>0.29328621908127206</v>
      </c>
      <c r="K50" s="5">
        <f t="shared" si="9"/>
        <v>0.26501766784452296</v>
      </c>
      <c r="L50" s="4">
        <v>97</v>
      </c>
      <c r="M50" s="4">
        <v>90</v>
      </c>
      <c r="N50" s="4">
        <v>317</v>
      </c>
      <c r="O50" s="5">
        <f t="shared" si="4"/>
        <v>0.305993690851735</v>
      </c>
      <c r="P50" s="5">
        <f t="shared" si="5"/>
        <v>0.28391167192429023</v>
      </c>
      <c r="Q50" s="4">
        <v>27</v>
      </c>
      <c r="R50" s="4">
        <v>9</v>
      </c>
      <c r="S50" s="4">
        <v>304</v>
      </c>
      <c r="T50" s="5">
        <f t="shared" si="18"/>
        <v>8.8815789473684209E-2</v>
      </c>
      <c r="U50" s="5">
        <f t="shared" si="19"/>
        <v>2.9605263157894735E-2</v>
      </c>
    </row>
    <row r="51" spans="1:21" x14ac:dyDescent="0.25">
      <c r="A51" s="4" t="s">
        <v>77</v>
      </c>
      <c r="B51" s="4">
        <v>50</v>
      </c>
      <c r="C51" s="4">
        <v>46</v>
      </c>
      <c r="D51" s="4">
        <v>105</v>
      </c>
      <c r="E51" s="5">
        <f t="shared" si="0"/>
        <v>0.47619047619047616</v>
      </c>
      <c r="F51" s="5">
        <f t="shared" si="1"/>
        <v>0.43809523809523809</v>
      </c>
      <c r="G51" s="4">
        <v>47</v>
      </c>
      <c r="H51" s="4">
        <v>43</v>
      </c>
      <c r="I51" s="4">
        <v>133</v>
      </c>
      <c r="J51" s="5">
        <f t="shared" si="8"/>
        <v>0.35338345864661652</v>
      </c>
      <c r="K51" s="5">
        <f t="shared" si="9"/>
        <v>0.32330827067669171</v>
      </c>
      <c r="L51" s="4">
        <v>42</v>
      </c>
      <c r="M51" s="4">
        <v>37</v>
      </c>
      <c r="N51" s="4">
        <v>129</v>
      </c>
      <c r="O51" s="5">
        <f t="shared" si="4"/>
        <v>0.32558139534883723</v>
      </c>
      <c r="P51" s="5">
        <f t="shared" si="5"/>
        <v>0.2868217054263566</v>
      </c>
      <c r="Q51" s="4">
        <v>12</v>
      </c>
      <c r="R51" s="4">
        <v>4</v>
      </c>
      <c r="S51" s="4">
        <v>138</v>
      </c>
      <c r="T51" s="5">
        <f t="shared" si="18"/>
        <v>8.6956521739130432E-2</v>
      </c>
      <c r="U51" s="5">
        <f t="shared" si="19"/>
        <v>2.8985507246376812E-2</v>
      </c>
    </row>
    <row r="52" spans="1:21" x14ac:dyDescent="0.25">
      <c r="A52" s="4" t="s">
        <v>78</v>
      </c>
      <c r="B52" s="4">
        <v>51</v>
      </c>
      <c r="C52" s="4">
        <v>50</v>
      </c>
      <c r="D52" s="4">
        <v>86</v>
      </c>
      <c r="E52" s="5">
        <f t="shared" si="0"/>
        <v>0.59302325581395354</v>
      </c>
      <c r="F52" s="5">
        <f t="shared" si="1"/>
        <v>0.58139534883720934</v>
      </c>
      <c r="G52" s="4">
        <v>51</v>
      </c>
      <c r="H52" s="4">
        <v>49</v>
      </c>
      <c r="I52" s="4">
        <v>75</v>
      </c>
      <c r="J52" s="5">
        <f t="shared" si="8"/>
        <v>0.68</v>
      </c>
      <c r="K52" s="5">
        <f t="shared" si="9"/>
        <v>0.65333333333333332</v>
      </c>
      <c r="L52" s="4">
        <v>42</v>
      </c>
      <c r="M52" s="4">
        <v>33</v>
      </c>
      <c r="N52" s="4">
        <v>87</v>
      </c>
      <c r="O52" s="5">
        <f t="shared" si="4"/>
        <v>0.48275862068965519</v>
      </c>
      <c r="P52" s="5">
        <f t="shared" si="5"/>
        <v>0.37931034482758619</v>
      </c>
      <c r="Q52" s="4">
        <v>25</v>
      </c>
      <c r="R52" s="4">
        <v>14</v>
      </c>
      <c r="S52" s="4">
        <v>88</v>
      </c>
      <c r="T52" s="5">
        <f t="shared" si="18"/>
        <v>0.28409090909090912</v>
      </c>
      <c r="U52" s="5">
        <f t="shared" si="19"/>
        <v>0.15909090909090909</v>
      </c>
    </row>
    <row r="53" spans="1:21" x14ac:dyDescent="0.25">
      <c r="A53" s="4" t="s">
        <v>79</v>
      </c>
      <c r="B53" s="4">
        <v>73</v>
      </c>
      <c r="C53" s="4">
        <v>71</v>
      </c>
      <c r="D53" s="4">
        <v>145</v>
      </c>
      <c r="E53" s="5">
        <f t="shared" si="0"/>
        <v>0.50344827586206897</v>
      </c>
      <c r="F53" s="5">
        <f t="shared" si="1"/>
        <v>0.48965517241379308</v>
      </c>
      <c r="G53" s="4">
        <v>78</v>
      </c>
      <c r="H53" s="4">
        <v>66</v>
      </c>
      <c r="I53" s="4">
        <v>166</v>
      </c>
      <c r="J53" s="5">
        <f t="shared" si="8"/>
        <v>0.46987951807228917</v>
      </c>
      <c r="K53" s="5">
        <f t="shared" si="9"/>
        <v>0.39759036144578314</v>
      </c>
      <c r="L53" s="4">
        <v>68</v>
      </c>
      <c r="M53" s="4">
        <v>60</v>
      </c>
      <c r="N53" s="4">
        <v>164</v>
      </c>
      <c r="O53" s="5">
        <f t="shared" si="4"/>
        <v>0.41463414634146339</v>
      </c>
      <c r="P53" s="5">
        <f t="shared" si="5"/>
        <v>0.36585365853658536</v>
      </c>
      <c r="Q53" s="4">
        <v>36</v>
      </c>
      <c r="R53" s="4">
        <v>10</v>
      </c>
      <c r="S53" s="4">
        <v>178</v>
      </c>
      <c r="T53" s="5">
        <f t="shared" si="18"/>
        <v>0.20224719101123595</v>
      </c>
      <c r="U53" s="5">
        <f t="shared" si="19"/>
        <v>5.6179775280898875E-2</v>
      </c>
    </row>
    <row r="54" spans="1:21" x14ac:dyDescent="0.25">
      <c r="A54" s="4" t="s">
        <v>80</v>
      </c>
      <c r="B54" s="4">
        <v>131</v>
      </c>
      <c r="C54" s="4">
        <v>122</v>
      </c>
      <c r="D54" s="4">
        <v>258</v>
      </c>
      <c r="E54" s="5">
        <f t="shared" si="0"/>
        <v>0.50775193798449614</v>
      </c>
      <c r="F54" s="5">
        <f t="shared" si="1"/>
        <v>0.47286821705426357</v>
      </c>
      <c r="G54" s="4">
        <v>104</v>
      </c>
      <c r="H54" s="4">
        <v>94</v>
      </c>
      <c r="I54" s="4">
        <v>252</v>
      </c>
      <c r="J54" s="5">
        <f t="shared" si="8"/>
        <v>0.41269841269841268</v>
      </c>
      <c r="K54" s="5">
        <f t="shared" si="9"/>
        <v>0.37301587301587302</v>
      </c>
      <c r="L54" s="4">
        <v>110</v>
      </c>
      <c r="M54" s="4">
        <v>95</v>
      </c>
      <c r="N54" s="4">
        <v>263</v>
      </c>
      <c r="O54" s="5">
        <f t="shared" si="4"/>
        <v>0.41825095057034223</v>
      </c>
      <c r="P54" s="5">
        <f t="shared" si="5"/>
        <v>0.36121673003802279</v>
      </c>
      <c r="Q54" s="4">
        <v>41</v>
      </c>
      <c r="R54" s="4">
        <v>12</v>
      </c>
      <c r="S54" s="4">
        <v>261</v>
      </c>
      <c r="T54" s="5">
        <f t="shared" si="18"/>
        <v>0.15708812260536398</v>
      </c>
      <c r="U54" s="5">
        <f t="shared" si="19"/>
        <v>4.5977011494252873E-2</v>
      </c>
    </row>
    <row r="55" spans="1:21" x14ac:dyDescent="0.25">
      <c r="A55" s="4" t="s">
        <v>81</v>
      </c>
      <c r="B55" s="4">
        <v>90</v>
      </c>
      <c r="C55" s="4">
        <v>86</v>
      </c>
      <c r="D55" s="4">
        <v>239</v>
      </c>
      <c r="E55" s="5">
        <f t="shared" si="0"/>
        <v>0.37656903765690375</v>
      </c>
      <c r="F55" s="5">
        <f t="shared" si="1"/>
        <v>0.35983263598326359</v>
      </c>
      <c r="G55" s="4">
        <v>89</v>
      </c>
      <c r="H55" s="4">
        <v>84</v>
      </c>
      <c r="I55" s="4">
        <v>245</v>
      </c>
      <c r="J55" s="5">
        <f t="shared" si="8"/>
        <v>0.36326530612244901</v>
      </c>
      <c r="K55" s="5">
        <f t="shared" si="9"/>
        <v>0.34285714285714286</v>
      </c>
      <c r="L55" s="4">
        <v>89</v>
      </c>
      <c r="M55" s="4">
        <v>79</v>
      </c>
      <c r="N55" s="4">
        <v>298</v>
      </c>
      <c r="O55" s="5">
        <f t="shared" si="4"/>
        <v>0.29865771812080538</v>
      </c>
      <c r="P55" s="5">
        <f t="shared" si="5"/>
        <v>0.2651006711409396</v>
      </c>
      <c r="Q55" s="4">
        <v>32</v>
      </c>
      <c r="R55" s="4">
        <v>17</v>
      </c>
      <c r="S55" s="4">
        <v>301</v>
      </c>
      <c r="T55" s="5">
        <f t="shared" si="18"/>
        <v>0.10631229235880399</v>
      </c>
      <c r="U55" s="5">
        <f t="shared" si="19"/>
        <v>5.647840531561462E-2</v>
      </c>
    </row>
    <row r="56" spans="1:21" x14ac:dyDescent="0.25">
      <c r="A56" s="4" t="s">
        <v>82</v>
      </c>
      <c r="B56" s="4">
        <v>99</v>
      </c>
      <c r="C56" s="4">
        <v>82</v>
      </c>
      <c r="D56" s="4">
        <v>199</v>
      </c>
      <c r="E56" s="5">
        <f t="shared" si="0"/>
        <v>0.49748743718592964</v>
      </c>
      <c r="F56" s="5">
        <f t="shared" si="1"/>
        <v>0.4120603015075377</v>
      </c>
      <c r="G56" s="4">
        <v>89</v>
      </c>
      <c r="H56" s="4">
        <v>70</v>
      </c>
      <c r="I56" s="4">
        <v>229</v>
      </c>
      <c r="J56" s="5">
        <f t="shared" si="8"/>
        <v>0.388646288209607</v>
      </c>
      <c r="K56" s="5">
        <f t="shared" si="9"/>
        <v>0.3056768558951965</v>
      </c>
      <c r="L56" s="4">
        <v>86</v>
      </c>
      <c r="M56" s="4">
        <v>51</v>
      </c>
      <c r="N56" s="4">
        <v>242</v>
      </c>
      <c r="O56" s="5">
        <f t="shared" si="4"/>
        <v>0.35537190082644626</v>
      </c>
      <c r="P56" s="5">
        <f t="shared" si="5"/>
        <v>0.21074380165289255</v>
      </c>
      <c r="Q56" s="4">
        <v>55</v>
      </c>
      <c r="R56" s="4">
        <v>10</v>
      </c>
      <c r="S56" s="4">
        <v>263</v>
      </c>
      <c r="T56" s="5">
        <f t="shared" si="18"/>
        <v>0.20912547528517111</v>
      </c>
      <c r="U56" s="5">
        <f t="shared" si="19"/>
        <v>3.8022813688212927E-2</v>
      </c>
    </row>
    <row r="57" spans="1:21" x14ac:dyDescent="0.25">
      <c r="A57" s="4" t="s">
        <v>83</v>
      </c>
      <c r="B57" s="4">
        <v>74</v>
      </c>
      <c r="C57" s="4">
        <v>67</v>
      </c>
      <c r="D57" s="4">
        <v>199</v>
      </c>
      <c r="E57" s="5">
        <f t="shared" si="0"/>
        <v>0.37185929648241206</v>
      </c>
      <c r="F57" s="5">
        <f t="shared" si="1"/>
        <v>0.33668341708542715</v>
      </c>
      <c r="G57" s="4">
        <v>60</v>
      </c>
      <c r="H57" s="4">
        <v>52</v>
      </c>
      <c r="I57" s="4">
        <v>186</v>
      </c>
      <c r="J57" s="5">
        <f t="shared" si="8"/>
        <v>0.32258064516129031</v>
      </c>
      <c r="K57" s="5">
        <f t="shared" si="9"/>
        <v>0.27956989247311825</v>
      </c>
      <c r="L57" s="4">
        <v>55</v>
      </c>
      <c r="M57" s="4">
        <v>47</v>
      </c>
      <c r="N57" s="4">
        <v>184</v>
      </c>
      <c r="O57" s="5">
        <f t="shared" si="4"/>
        <v>0.29891304347826086</v>
      </c>
      <c r="P57" s="5">
        <f t="shared" si="5"/>
        <v>0.25543478260869568</v>
      </c>
      <c r="Q57" s="4">
        <v>22</v>
      </c>
      <c r="R57" s="4">
        <v>5</v>
      </c>
      <c r="S57" s="4">
        <v>185</v>
      </c>
      <c r="T57" s="5">
        <f t="shared" si="18"/>
        <v>0.11891891891891893</v>
      </c>
      <c r="U57" s="5">
        <f t="shared" si="19"/>
        <v>2.7027027027027029E-2</v>
      </c>
    </row>
    <row r="58" spans="1:21" x14ac:dyDescent="0.25">
      <c r="A58" s="4" t="s">
        <v>84</v>
      </c>
      <c r="B58" s="4">
        <v>129</v>
      </c>
      <c r="C58" s="4">
        <v>113</v>
      </c>
      <c r="D58" s="4">
        <v>223</v>
      </c>
      <c r="E58" s="5">
        <f t="shared" si="0"/>
        <v>0.57847533632286996</v>
      </c>
      <c r="F58" s="5">
        <f t="shared" si="1"/>
        <v>0.50672645739910316</v>
      </c>
      <c r="G58" s="4">
        <v>83</v>
      </c>
      <c r="H58" s="4">
        <v>70</v>
      </c>
      <c r="I58" s="4">
        <v>208</v>
      </c>
      <c r="J58" s="5">
        <f t="shared" si="8"/>
        <v>0.39903846153846156</v>
      </c>
      <c r="K58" s="5">
        <f t="shared" si="9"/>
        <v>0.33653846153846156</v>
      </c>
      <c r="L58" s="4">
        <v>79</v>
      </c>
      <c r="M58" s="4">
        <v>58</v>
      </c>
      <c r="N58" s="4">
        <v>227</v>
      </c>
      <c r="O58" s="5">
        <f t="shared" si="4"/>
        <v>0.34801762114537443</v>
      </c>
      <c r="P58" s="5">
        <f t="shared" si="5"/>
        <v>0.25550660792951541</v>
      </c>
      <c r="Q58" s="4">
        <v>34</v>
      </c>
      <c r="R58" s="4">
        <v>12</v>
      </c>
      <c r="S58" s="4">
        <v>247</v>
      </c>
      <c r="T58" s="5">
        <f t="shared" si="18"/>
        <v>0.13765182186234817</v>
      </c>
      <c r="U58" s="5">
        <f t="shared" si="19"/>
        <v>4.8582995951417005E-2</v>
      </c>
    </row>
    <row r="59" spans="1:21" x14ac:dyDescent="0.25">
      <c r="A59" s="4" t="s">
        <v>85</v>
      </c>
      <c r="B59" s="4">
        <v>141</v>
      </c>
      <c r="C59" s="4">
        <v>133</v>
      </c>
      <c r="D59" s="4">
        <v>259</v>
      </c>
      <c r="E59" s="5">
        <f t="shared" si="0"/>
        <v>0.54440154440154442</v>
      </c>
      <c r="F59" s="5">
        <f t="shared" si="1"/>
        <v>0.51351351351351349</v>
      </c>
      <c r="G59" s="4">
        <v>95</v>
      </c>
      <c r="H59" s="4">
        <v>79</v>
      </c>
      <c r="I59" s="4">
        <v>294</v>
      </c>
      <c r="J59" s="5">
        <f t="shared" si="8"/>
        <v>0.3231292517006803</v>
      </c>
      <c r="K59" s="5">
        <f t="shared" si="9"/>
        <v>0.2687074829931973</v>
      </c>
      <c r="L59" s="4">
        <v>62</v>
      </c>
      <c r="M59" s="4">
        <v>51</v>
      </c>
      <c r="N59" s="4">
        <v>240</v>
      </c>
      <c r="O59" s="5">
        <f t="shared" si="4"/>
        <v>0.25833333333333336</v>
      </c>
      <c r="P59" s="5">
        <f t="shared" si="5"/>
        <v>0.21249999999999999</v>
      </c>
      <c r="Q59" s="4">
        <v>21</v>
      </c>
      <c r="R59" s="4">
        <v>10</v>
      </c>
      <c r="S59" s="4">
        <v>280</v>
      </c>
      <c r="T59" s="5">
        <f t="shared" si="18"/>
        <v>7.4999999999999997E-2</v>
      </c>
      <c r="U59" s="5">
        <f t="shared" si="19"/>
        <v>3.5714285714285712E-2</v>
      </c>
    </row>
    <row r="60" spans="1:21" x14ac:dyDescent="0.25">
      <c r="A60" s="4" t="s">
        <v>86</v>
      </c>
      <c r="B60" s="4">
        <v>66</v>
      </c>
      <c r="C60" s="4">
        <v>51</v>
      </c>
      <c r="D60" s="4">
        <v>110</v>
      </c>
      <c r="E60" s="5">
        <f t="shared" si="0"/>
        <v>0.6</v>
      </c>
      <c r="F60" s="5">
        <f t="shared" si="1"/>
        <v>0.46363636363636362</v>
      </c>
      <c r="G60" s="4">
        <v>58</v>
      </c>
      <c r="H60" s="4">
        <v>48</v>
      </c>
      <c r="I60" s="4">
        <v>127</v>
      </c>
      <c r="J60" s="5">
        <f t="shared" si="8"/>
        <v>0.45669291338582679</v>
      </c>
      <c r="K60" s="5">
        <f t="shared" si="9"/>
        <v>0.37795275590551181</v>
      </c>
      <c r="L60" s="4">
        <v>46</v>
      </c>
      <c r="M60" s="4">
        <v>31</v>
      </c>
      <c r="N60" s="4">
        <v>110</v>
      </c>
      <c r="O60" s="5">
        <f t="shared" si="4"/>
        <v>0.41818181818181815</v>
      </c>
      <c r="P60" s="5">
        <f t="shared" si="5"/>
        <v>0.2818181818181818</v>
      </c>
      <c r="Q60" s="4">
        <v>29</v>
      </c>
      <c r="R60" s="4">
        <v>6</v>
      </c>
      <c r="S60" s="4">
        <v>115</v>
      </c>
      <c r="T60" s="5">
        <f t="shared" si="18"/>
        <v>0.25217391304347825</v>
      </c>
      <c r="U60" s="5">
        <f t="shared" si="19"/>
        <v>5.2173913043478258E-2</v>
      </c>
    </row>
    <row r="61" spans="1:21" x14ac:dyDescent="0.25">
      <c r="A61" s="4" t="s">
        <v>87</v>
      </c>
      <c r="B61" s="4">
        <v>85</v>
      </c>
      <c r="C61" s="4">
        <v>81</v>
      </c>
      <c r="D61" s="4">
        <v>241</v>
      </c>
      <c r="E61" s="5">
        <f t="shared" si="0"/>
        <v>0.35269709543568467</v>
      </c>
      <c r="F61" s="5">
        <f t="shared" si="1"/>
        <v>0.33609958506224069</v>
      </c>
      <c r="G61" s="4">
        <v>74</v>
      </c>
      <c r="H61" s="4">
        <v>70</v>
      </c>
      <c r="I61" s="4">
        <v>253</v>
      </c>
      <c r="J61" s="5">
        <f t="shared" si="8"/>
        <v>0.29249011857707508</v>
      </c>
      <c r="K61" s="5">
        <f t="shared" si="9"/>
        <v>0.27667984189723321</v>
      </c>
      <c r="L61" s="4">
        <v>86</v>
      </c>
      <c r="M61" s="4">
        <v>72</v>
      </c>
      <c r="N61" s="4">
        <v>290</v>
      </c>
      <c r="O61" s="5">
        <f t="shared" si="4"/>
        <v>0.29655172413793102</v>
      </c>
      <c r="P61" s="5">
        <f t="shared" si="5"/>
        <v>0.24827586206896551</v>
      </c>
      <c r="Q61" s="4">
        <v>19</v>
      </c>
      <c r="R61" s="4">
        <v>6</v>
      </c>
      <c r="S61" s="4">
        <v>266</v>
      </c>
      <c r="T61" s="5">
        <f t="shared" si="18"/>
        <v>7.1428571428571425E-2</v>
      </c>
      <c r="U61" s="5">
        <f t="shared" si="19"/>
        <v>2.2556390977443608E-2</v>
      </c>
    </row>
    <row r="62" spans="1:21" x14ac:dyDescent="0.25">
      <c r="A62" s="4" t="s">
        <v>88</v>
      </c>
      <c r="B62" s="4">
        <v>81</v>
      </c>
      <c r="C62" s="4">
        <v>71</v>
      </c>
      <c r="D62" s="4">
        <v>159</v>
      </c>
      <c r="E62" s="5">
        <f t="shared" si="0"/>
        <v>0.50943396226415094</v>
      </c>
      <c r="F62" s="5">
        <f t="shared" si="1"/>
        <v>0.44654088050314467</v>
      </c>
      <c r="G62" s="4">
        <v>102</v>
      </c>
      <c r="H62" s="4">
        <v>92</v>
      </c>
      <c r="I62" s="4">
        <v>176</v>
      </c>
      <c r="J62" s="5">
        <f t="shared" si="8"/>
        <v>0.57954545454545459</v>
      </c>
      <c r="K62" s="5">
        <f t="shared" si="9"/>
        <v>0.52272727272727271</v>
      </c>
      <c r="L62" s="4">
        <v>92</v>
      </c>
      <c r="M62" s="4">
        <v>78</v>
      </c>
      <c r="N62" s="4">
        <v>188</v>
      </c>
      <c r="O62" s="5">
        <f t="shared" si="4"/>
        <v>0.48936170212765956</v>
      </c>
      <c r="P62" s="5">
        <f t="shared" si="5"/>
        <v>0.41489361702127658</v>
      </c>
      <c r="Q62" s="4">
        <v>38</v>
      </c>
      <c r="R62" s="4">
        <v>10</v>
      </c>
      <c r="S62" s="4">
        <v>149</v>
      </c>
      <c r="T62" s="5">
        <f t="shared" si="18"/>
        <v>0.25503355704697989</v>
      </c>
      <c r="U62" s="5">
        <f t="shared" si="19"/>
        <v>6.7114093959731544E-2</v>
      </c>
    </row>
    <row r="63" spans="1:21" x14ac:dyDescent="0.25">
      <c r="A63" s="4" t="s">
        <v>89</v>
      </c>
      <c r="B63" s="4">
        <v>134</v>
      </c>
      <c r="C63" s="4">
        <v>126</v>
      </c>
      <c r="D63" s="4">
        <v>245</v>
      </c>
      <c r="E63" s="5">
        <f t="shared" si="0"/>
        <v>0.54693877551020409</v>
      </c>
      <c r="F63" s="5">
        <f t="shared" si="1"/>
        <v>0.51428571428571423</v>
      </c>
      <c r="G63" s="4">
        <v>115</v>
      </c>
      <c r="H63" s="4">
        <v>101</v>
      </c>
      <c r="I63" s="4">
        <v>235</v>
      </c>
      <c r="J63" s="5">
        <f t="shared" si="8"/>
        <v>0.48936170212765956</v>
      </c>
      <c r="K63" s="5">
        <f t="shared" si="9"/>
        <v>0.4297872340425532</v>
      </c>
      <c r="L63" s="4">
        <v>94</v>
      </c>
      <c r="M63" s="4">
        <v>85</v>
      </c>
      <c r="N63" s="4">
        <v>251</v>
      </c>
      <c r="O63" s="5">
        <f t="shared" si="4"/>
        <v>0.37450199203187251</v>
      </c>
      <c r="P63" s="5">
        <f t="shared" si="5"/>
        <v>0.3386454183266932</v>
      </c>
      <c r="Q63" s="4">
        <v>40</v>
      </c>
      <c r="R63" s="4">
        <v>13</v>
      </c>
      <c r="S63" s="4">
        <v>211</v>
      </c>
      <c r="T63" s="5">
        <f t="shared" si="18"/>
        <v>0.1895734597156398</v>
      </c>
      <c r="U63" s="5">
        <f t="shared" si="19"/>
        <v>6.1611374407582936E-2</v>
      </c>
    </row>
    <row r="64" spans="1:21" x14ac:dyDescent="0.25">
      <c r="A64" s="4" t="s">
        <v>90</v>
      </c>
      <c r="B64" s="4">
        <v>119</v>
      </c>
      <c r="C64" s="4">
        <v>109</v>
      </c>
      <c r="D64" s="4">
        <v>233</v>
      </c>
      <c r="E64" s="5">
        <f t="shared" si="0"/>
        <v>0.51072961373390557</v>
      </c>
      <c r="F64" s="5">
        <f t="shared" si="1"/>
        <v>0.46781115879828328</v>
      </c>
      <c r="G64" s="4">
        <v>117</v>
      </c>
      <c r="H64" s="4">
        <v>105</v>
      </c>
      <c r="I64" s="4">
        <v>258</v>
      </c>
      <c r="J64" s="5">
        <f t="shared" si="8"/>
        <v>0.45348837209302323</v>
      </c>
      <c r="K64" s="5">
        <f t="shared" si="9"/>
        <v>0.40697674418604651</v>
      </c>
      <c r="L64" s="4">
        <v>79</v>
      </c>
      <c r="M64" s="4">
        <v>68</v>
      </c>
      <c r="N64" s="4">
        <v>234</v>
      </c>
      <c r="O64" s="5">
        <f t="shared" si="4"/>
        <v>0.33760683760683763</v>
      </c>
      <c r="P64" s="5">
        <f t="shared" si="5"/>
        <v>0.29059829059829062</v>
      </c>
      <c r="Q64" s="4">
        <v>23</v>
      </c>
      <c r="R64" s="4">
        <v>8</v>
      </c>
      <c r="S64" s="4">
        <v>257</v>
      </c>
      <c r="T64" s="5">
        <f t="shared" si="18"/>
        <v>8.9494163424124515E-2</v>
      </c>
      <c r="U64" s="5">
        <f t="shared" si="19"/>
        <v>3.1128404669260701E-2</v>
      </c>
    </row>
    <row r="65" spans="1:21" x14ac:dyDescent="0.25">
      <c r="A65" s="4" t="s">
        <v>91</v>
      </c>
      <c r="B65" s="4">
        <v>56</v>
      </c>
      <c r="C65" s="4">
        <v>49</v>
      </c>
      <c r="D65" s="4">
        <v>137</v>
      </c>
      <c r="E65" s="5">
        <f t="shared" si="0"/>
        <v>0.40875912408759124</v>
      </c>
      <c r="F65" s="5">
        <f t="shared" si="1"/>
        <v>0.35766423357664234</v>
      </c>
      <c r="G65" s="4">
        <v>46</v>
      </c>
      <c r="H65" s="4">
        <v>41</v>
      </c>
      <c r="I65" s="4">
        <v>145</v>
      </c>
      <c r="J65" s="5">
        <f t="shared" si="8"/>
        <v>0.31724137931034485</v>
      </c>
      <c r="K65" s="5">
        <f t="shared" si="9"/>
        <v>0.28275862068965518</v>
      </c>
      <c r="L65" s="4">
        <v>64</v>
      </c>
      <c r="M65" s="4">
        <v>61</v>
      </c>
      <c r="N65" s="4">
        <v>170</v>
      </c>
      <c r="O65" s="5">
        <f t="shared" si="4"/>
        <v>0.37647058823529411</v>
      </c>
      <c r="P65" s="5">
        <f t="shared" si="5"/>
        <v>0.35882352941176471</v>
      </c>
      <c r="Q65" s="4">
        <v>24</v>
      </c>
      <c r="R65" s="4">
        <v>9</v>
      </c>
      <c r="S65" s="4">
        <v>164</v>
      </c>
      <c r="T65" s="5">
        <f t="shared" si="18"/>
        <v>0.14634146341463414</v>
      </c>
      <c r="U65" s="5">
        <f t="shared" si="19"/>
        <v>5.4878048780487805E-2</v>
      </c>
    </row>
    <row r="66" spans="1:21" x14ac:dyDescent="0.25">
      <c r="A66" s="4" t="s">
        <v>92</v>
      </c>
      <c r="B66" s="4">
        <v>63</v>
      </c>
      <c r="C66" s="4">
        <v>58</v>
      </c>
      <c r="D66" s="4">
        <v>133</v>
      </c>
      <c r="E66" s="5">
        <f t="shared" si="0"/>
        <v>0.47368421052631576</v>
      </c>
      <c r="F66" s="5">
        <f t="shared" si="1"/>
        <v>0.43609022556390975</v>
      </c>
      <c r="G66" s="4">
        <v>48</v>
      </c>
      <c r="H66" s="4">
        <v>44</v>
      </c>
      <c r="I66" s="4">
        <v>131</v>
      </c>
      <c r="J66" s="5">
        <f t="shared" si="8"/>
        <v>0.36641221374045801</v>
      </c>
      <c r="K66" s="5">
        <f t="shared" si="9"/>
        <v>0.33587786259541985</v>
      </c>
      <c r="L66" s="4">
        <v>51</v>
      </c>
      <c r="M66" s="4">
        <v>40</v>
      </c>
      <c r="N66" s="4">
        <v>144</v>
      </c>
      <c r="O66" s="5">
        <f t="shared" si="4"/>
        <v>0.35416666666666669</v>
      </c>
      <c r="P66" s="5">
        <f t="shared" si="5"/>
        <v>0.27777777777777779</v>
      </c>
      <c r="Q66" s="4">
        <v>27</v>
      </c>
      <c r="R66" s="4">
        <v>17</v>
      </c>
      <c r="S66" s="4">
        <v>126</v>
      </c>
      <c r="T66" s="5">
        <f t="shared" si="18"/>
        <v>0.21428571428571427</v>
      </c>
      <c r="U66" s="5">
        <f t="shared" si="19"/>
        <v>0.13492063492063491</v>
      </c>
    </row>
    <row r="67" spans="1:21" x14ac:dyDescent="0.25">
      <c r="A67" s="4" t="s">
        <v>93</v>
      </c>
      <c r="B67" s="4">
        <v>74</v>
      </c>
      <c r="C67" s="4">
        <v>68</v>
      </c>
      <c r="D67" s="4">
        <v>140</v>
      </c>
      <c r="E67" s="5">
        <f t="shared" si="0"/>
        <v>0.52857142857142858</v>
      </c>
      <c r="F67" s="5">
        <f t="shared" si="1"/>
        <v>0.48571428571428571</v>
      </c>
      <c r="G67" s="4">
        <v>63</v>
      </c>
      <c r="H67" s="4">
        <v>56</v>
      </c>
      <c r="I67" s="4">
        <v>137</v>
      </c>
      <c r="J67" s="5">
        <f t="shared" si="8"/>
        <v>0.45985401459854014</v>
      </c>
      <c r="K67" s="5">
        <f t="shared" si="9"/>
        <v>0.40875912408759124</v>
      </c>
      <c r="L67" s="4">
        <v>75</v>
      </c>
      <c r="M67" s="4">
        <v>67</v>
      </c>
      <c r="N67" s="4">
        <v>152</v>
      </c>
      <c r="O67" s="5">
        <f t="shared" si="4"/>
        <v>0.49342105263157893</v>
      </c>
      <c r="P67" s="5">
        <f t="shared" si="5"/>
        <v>0.44078947368421051</v>
      </c>
      <c r="Q67" s="4">
        <v>35</v>
      </c>
      <c r="R67" s="4">
        <v>10</v>
      </c>
      <c r="S67" s="4">
        <v>178</v>
      </c>
      <c r="T67" s="5">
        <f t="shared" si="18"/>
        <v>0.19662921348314608</v>
      </c>
      <c r="U67" s="5">
        <f t="shared" si="19"/>
        <v>5.6179775280898875E-2</v>
      </c>
    </row>
    <row r="68" spans="1:21" x14ac:dyDescent="0.25">
      <c r="A68" s="4" t="s">
        <v>94</v>
      </c>
      <c r="B68" s="4">
        <v>48</v>
      </c>
      <c r="C68" s="4">
        <v>36</v>
      </c>
      <c r="D68" s="4">
        <v>128</v>
      </c>
      <c r="E68" s="5">
        <f t="shared" ref="E68:E88" si="20">B68/D68</f>
        <v>0.375</v>
      </c>
      <c r="F68" s="5">
        <f t="shared" ref="F68:F88" si="21">C68/D68</f>
        <v>0.28125</v>
      </c>
      <c r="G68" s="4">
        <v>45</v>
      </c>
      <c r="H68" s="4">
        <v>42</v>
      </c>
      <c r="I68" s="4">
        <v>159</v>
      </c>
      <c r="J68" s="5">
        <f t="shared" si="8"/>
        <v>0.28301886792452829</v>
      </c>
      <c r="K68" s="5">
        <f t="shared" si="9"/>
        <v>0.26415094339622641</v>
      </c>
      <c r="L68" s="4">
        <v>45</v>
      </c>
      <c r="M68" s="4">
        <v>38</v>
      </c>
      <c r="N68" s="4">
        <v>146</v>
      </c>
      <c r="O68" s="5">
        <f t="shared" ref="O68:O88" si="22">L68/N68</f>
        <v>0.30821917808219179</v>
      </c>
      <c r="P68" s="5">
        <f t="shared" ref="P68:P88" si="23">M68/N68</f>
        <v>0.26027397260273971</v>
      </c>
      <c r="Q68" s="4">
        <v>18</v>
      </c>
      <c r="R68" s="4">
        <v>5</v>
      </c>
      <c r="S68" s="4">
        <v>165</v>
      </c>
      <c r="T68" s="5">
        <f t="shared" si="18"/>
        <v>0.10909090909090909</v>
      </c>
      <c r="U68" s="5">
        <f t="shared" si="19"/>
        <v>3.0303030303030304E-2</v>
      </c>
    </row>
    <row r="69" spans="1:21" x14ac:dyDescent="0.25">
      <c r="A69" s="4" t="s">
        <v>95</v>
      </c>
      <c r="B69" s="4">
        <v>105</v>
      </c>
      <c r="C69" s="4">
        <v>96</v>
      </c>
      <c r="D69" s="4">
        <v>203</v>
      </c>
      <c r="E69" s="5">
        <f t="shared" si="20"/>
        <v>0.51724137931034486</v>
      </c>
      <c r="F69" s="5">
        <f t="shared" si="21"/>
        <v>0.47290640394088668</v>
      </c>
      <c r="G69" s="4">
        <v>87</v>
      </c>
      <c r="H69" s="4">
        <v>82</v>
      </c>
      <c r="I69" s="4">
        <v>187</v>
      </c>
      <c r="J69" s="5">
        <f t="shared" si="8"/>
        <v>0.46524064171122997</v>
      </c>
      <c r="K69" s="5">
        <f t="shared" si="9"/>
        <v>0.43850267379679142</v>
      </c>
      <c r="L69" s="4">
        <v>108</v>
      </c>
      <c r="M69" s="4">
        <v>90</v>
      </c>
      <c r="N69" s="4">
        <v>198</v>
      </c>
      <c r="O69" s="5">
        <f t="shared" si="22"/>
        <v>0.54545454545454541</v>
      </c>
      <c r="P69" s="5">
        <f t="shared" si="23"/>
        <v>0.45454545454545453</v>
      </c>
      <c r="Q69" s="4">
        <v>77</v>
      </c>
      <c r="R69" s="4">
        <v>50</v>
      </c>
      <c r="S69" s="4">
        <v>208</v>
      </c>
      <c r="T69" s="5">
        <f t="shared" si="18"/>
        <v>0.37019230769230771</v>
      </c>
      <c r="U69" s="5">
        <f t="shared" si="19"/>
        <v>0.24038461538461539</v>
      </c>
    </row>
    <row r="70" spans="1:21" x14ac:dyDescent="0.25">
      <c r="A70" s="4" t="s">
        <v>96</v>
      </c>
      <c r="B70" s="4">
        <v>206</v>
      </c>
      <c r="C70" s="4">
        <v>177</v>
      </c>
      <c r="D70" s="4">
        <v>413</v>
      </c>
      <c r="E70" s="5">
        <f t="shared" si="20"/>
        <v>0.49878934624697335</v>
      </c>
      <c r="F70" s="5">
        <f t="shared" si="21"/>
        <v>0.42857142857142855</v>
      </c>
      <c r="G70" s="4">
        <v>156</v>
      </c>
      <c r="H70" s="4">
        <v>141</v>
      </c>
      <c r="I70" s="4">
        <v>385</v>
      </c>
      <c r="J70" s="5">
        <f t="shared" si="8"/>
        <v>0.40519480519480522</v>
      </c>
      <c r="K70" s="5">
        <f t="shared" si="9"/>
        <v>0.36623376623376624</v>
      </c>
      <c r="L70" s="4">
        <v>129</v>
      </c>
      <c r="M70" s="4">
        <v>112</v>
      </c>
      <c r="N70" s="4">
        <v>370</v>
      </c>
      <c r="O70" s="5">
        <f t="shared" si="22"/>
        <v>0.34864864864864864</v>
      </c>
      <c r="P70" s="5">
        <f t="shared" si="23"/>
        <v>0.30270270270270272</v>
      </c>
      <c r="Q70" s="4">
        <v>43</v>
      </c>
      <c r="R70" s="4">
        <v>17</v>
      </c>
      <c r="S70" s="4">
        <v>405</v>
      </c>
      <c r="T70" s="5">
        <f t="shared" si="18"/>
        <v>0.10617283950617284</v>
      </c>
      <c r="U70" s="5">
        <f t="shared" si="19"/>
        <v>4.1975308641975309E-2</v>
      </c>
    </row>
    <row r="71" spans="1:21" x14ac:dyDescent="0.25">
      <c r="A71" s="4" t="s">
        <v>97</v>
      </c>
      <c r="B71" s="4">
        <v>24</v>
      </c>
      <c r="C71" s="4">
        <v>19</v>
      </c>
      <c r="D71" s="4">
        <v>141</v>
      </c>
      <c r="E71" s="5">
        <f t="shared" si="20"/>
        <v>0.1702127659574468</v>
      </c>
      <c r="F71" s="5">
        <f t="shared" si="21"/>
        <v>0.13475177304964539</v>
      </c>
      <c r="G71" s="4">
        <v>32</v>
      </c>
      <c r="H71" s="4">
        <v>25</v>
      </c>
      <c r="I71" s="4">
        <v>128</v>
      </c>
      <c r="J71" s="5">
        <f t="shared" si="8"/>
        <v>0.25</v>
      </c>
      <c r="K71" s="5">
        <f t="shared" si="9"/>
        <v>0.1953125</v>
      </c>
      <c r="L71" s="4">
        <v>31</v>
      </c>
      <c r="M71" s="4">
        <v>23</v>
      </c>
      <c r="N71" s="4">
        <v>132</v>
      </c>
      <c r="O71" s="5">
        <f t="shared" si="22"/>
        <v>0.23484848484848486</v>
      </c>
      <c r="P71" s="5">
        <f t="shared" si="23"/>
        <v>0.17424242424242425</v>
      </c>
      <c r="Q71" s="4">
        <v>8</v>
      </c>
      <c r="R71" s="4">
        <v>0</v>
      </c>
      <c r="S71" s="4">
        <v>125</v>
      </c>
      <c r="T71" s="5">
        <f t="shared" si="18"/>
        <v>6.4000000000000001E-2</v>
      </c>
      <c r="U71" s="5">
        <f t="shared" si="19"/>
        <v>0</v>
      </c>
    </row>
    <row r="72" spans="1:21" x14ac:dyDescent="0.25">
      <c r="A72" s="4" t="s">
        <v>98</v>
      </c>
      <c r="B72" s="4">
        <v>115</v>
      </c>
      <c r="C72" s="4">
        <v>92</v>
      </c>
      <c r="D72" s="4">
        <v>212</v>
      </c>
      <c r="E72" s="5">
        <f t="shared" si="20"/>
        <v>0.54245283018867929</v>
      </c>
      <c r="F72" s="5">
        <f t="shared" si="21"/>
        <v>0.43396226415094341</v>
      </c>
      <c r="G72" s="4">
        <v>92</v>
      </c>
      <c r="H72" s="4">
        <v>71</v>
      </c>
      <c r="I72" s="4">
        <v>214</v>
      </c>
      <c r="J72" s="5">
        <f t="shared" si="8"/>
        <v>0.42990654205607476</v>
      </c>
      <c r="K72" s="5">
        <f t="shared" si="9"/>
        <v>0.33177570093457942</v>
      </c>
      <c r="L72" s="4">
        <v>90</v>
      </c>
      <c r="M72" s="4">
        <v>70</v>
      </c>
      <c r="N72" s="4">
        <v>191</v>
      </c>
      <c r="O72" s="5">
        <f t="shared" si="22"/>
        <v>0.47120418848167539</v>
      </c>
      <c r="P72" s="5">
        <f t="shared" si="23"/>
        <v>0.36649214659685864</v>
      </c>
      <c r="Q72" s="4">
        <v>27</v>
      </c>
      <c r="R72" s="4">
        <v>5</v>
      </c>
      <c r="S72" s="4">
        <v>218</v>
      </c>
      <c r="T72" s="5">
        <f t="shared" si="18"/>
        <v>0.12385321100917432</v>
      </c>
      <c r="U72" s="5">
        <f t="shared" si="19"/>
        <v>2.2935779816513763E-2</v>
      </c>
    </row>
    <row r="73" spans="1:21" x14ac:dyDescent="0.25">
      <c r="A73" s="4" t="s">
        <v>121</v>
      </c>
      <c r="B73" s="4">
        <v>120</v>
      </c>
      <c r="C73" s="4">
        <v>107</v>
      </c>
      <c r="D73" s="4">
        <v>269</v>
      </c>
      <c r="E73" s="5">
        <f t="shared" si="20"/>
        <v>0.44609665427509293</v>
      </c>
      <c r="F73" s="5">
        <f t="shared" si="21"/>
        <v>0.39776951672862454</v>
      </c>
      <c r="G73" s="4">
        <v>109</v>
      </c>
      <c r="H73" s="4">
        <v>97</v>
      </c>
      <c r="I73" s="4">
        <v>261</v>
      </c>
      <c r="J73" s="5">
        <f t="shared" si="8"/>
        <v>0.41762452107279696</v>
      </c>
      <c r="K73" s="5">
        <f t="shared" si="9"/>
        <v>0.37164750957854409</v>
      </c>
      <c r="L73" s="4">
        <v>100</v>
      </c>
      <c r="M73" s="4">
        <v>88</v>
      </c>
      <c r="N73" s="4">
        <v>253</v>
      </c>
      <c r="O73" s="5">
        <f t="shared" si="22"/>
        <v>0.39525691699604742</v>
      </c>
      <c r="P73" s="5">
        <f t="shared" si="23"/>
        <v>0.34782608695652173</v>
      </c>
      <c r="Q73" s="4">
        <v>34</v>
      </c>
      <c r="R73" s="4">
        <v>12</v>
      </c>
      <c r="S73" s="4">
        <v>231</v>
      </c>
      <c r="T73" s="5">
        <f t="shared" si="18"/>
        <v>0.1471861471861472</v>
      </c>
      <c r="U73" s="5">
        <f t="shared" si="19"/>
        <v>5.1948051948051951E-2</v>
      </c>
    </row>
    <row r="74" spans="1:21" x14ac:dyDescent="0.25">
      <c r="A74" s="4" t="s">
        <v>99</v>
      </c>
      <c r="B74" s="4">
        <v>206</v>
      </c>
      <c r="C74" s="4">
        <v>184</v>
      </c>
      <c r="D74" s="4">
        <v>356</v>
      </c>
      <c r="E74" s="5">
        <f t="shared" si="20"/>
        <v>0.5786516853932584</v>
      </c>
      <c r="F74" s="5">
        <f t="shared" si="21"/>
        <v>0.5168539325842697</v>
      </c>
      <c r="G74" s="4">
        <v>134</v>
      </c>
      <c r="H74" s="4">
        <v>122</v>
      </c>
      <c r="I74" s="4">
        <v>343</v>
      </c>
      <c r="J74" s="5">
        <f t="shared" si="8"/>
        <v>0.39067055393586003</v>
      </c>
      <c r="K74" s="5">
        <f t="shared" si="9"/>
        <v>0.35568513119533529</v>
      </c>
      <c r="L74" s="4">
        <v>146</v>
      </c>
      <c r="M74" s="4">
        <v>121</v>
      </c>
      <c r="N74" s="4">
        <v>384</v>
      </c>
      <c r="O74" s="5">
        <f t="shared" si="22"/>
        <v>0.38020833333333331</v>
      </c>
      <c r="P74" s="5">
        <f t="shared" si="23"/>
        <v>0.31510416666666669</v>
      </c>
      <c r="Q74" s="4">
        <v>49</v>
      </c>
      <c r="R74" s="4">
        <v>16</v>
      </c>
      <c r="S74" s="4">
        <v>365</v>
      </c>
      <c r="T74" s="5">
        <f t="shared" si="18"/>
        <v>0.13424657534246576</v>
      </c>
      <c r="U74" s="5">
        <f t="shared" si="19"/>
        <v>4.3835616438356165E-2</v>
      </c>
    </row>
    <row r="75" spans="1:21" x14ac:dyDescent="0.25">
      <c r="A75" s="4" t="s">
        <v>100</v>
      </c>
      <c r="B75" s="4">
        <v>81</v>
      </c>
      <c r="C75" s="4">
        <v>71</v>
      </c>
      <c r="D75" s="4">
        <v>192</v>
      </c>
      <c r="E75" s="5">
        <f t="shared" si="20"/>
        <v>0.421875</v>
      </c>
      <c r="F75" s="5">
        <f t="shared" si="21"/>
        <v>0.36979166666666669</v>
      </c>
      <c r="G75" s="4">
        <v>67</v>
      </c>
      <c r="H75" s="4">
        <v>65</v>
      </c>
      <c r="I75" s="4">
        <v>224</v>
      </c>
      <c r="J75" s="5">
        <f t="shared" si="8"/>
        <v>0.29910714285714285</v>
      </c>
      <c r="K75" s="5">
        <f t="shared" si="9"/>
        <v>0.29017857142857145</v>
      </c>
      <c r="L75" s="4">
        <v>77</v>
      </c>
      <c r="M75" s="4">
        <v>68</v>
      </c>
      <c r="N75" s="4">
        <v>217</v>
      </c>
      <c r="O75" s="5">
        <f t="shared" si="22"/>
        <v>0.35483870967741937</v>
      </c>
      <c r="P75" s="5">
        <f t="shared" si="23"/>
        <v>0.31336405529953915</v>
      </c>
      <c r="Q75" s="4">
        <v>30</v>
      </c>
      <c r="R75" s="4">
        <v>9</v>
      </c>
      <c r="S75" s="4">
        <v>230</v>
      </c>
      <c r="T75" s="5">
        <f t="shared" si="18"/>
        <v>0.13043478260869565</v>
      </c>
      <c r="U75" s="5">
        <f t="shared" si="19"/>
        <v>3.9130434782608699E-2</v>
      </c>
    </row>
    <row r="76" spans="1:21" x14ac:dyDescent="0.25">
      <c r="A76" s="4" t="s">
        <v>118</v>
      </c>
      <c r="B76" s="4">
        <v>49</v>
      </c>
      <c r="C76" s="4">
        <v>42</v>
      </c>
      <c r="D76" s="4">
        <v>70</v>
      </c>
      <c r="E76" s="5">
        <f t="shared" si="20"/>
        <v>0.7</v>
      </c>
      <c r="F76" s="5">
        <f t="shared" si="21"/>
        <v>0.6</v>
      </c>
      <c r="G76" s="4">
        <v>31</v>
      </c>
      <c r="H76" s="4">
        <v>22</v>
      </c>
      <c r="I76" s="4">
        <v>62</v>
      </c>
      <c r="J76" s="5">
        <f t="shared" si="8"/>
        <v>0.5</v>
      </c>
      <c r="K76" s="5">
        <f t="shared" si="9"/>
        <v>0.35483870967741937</v>
      </c>
      <c r="L76" s="4">
        <v>43</v>
      </c>
      <c r="M76" s="4">
        <v>30</v>
      </c>
      <c r="N76" s="4">
        <v>70</v>
      </c>
      <c r="O76" s="5">
        <f t="shared" si="22"/>
        <v>0.61428571428571432</v>
      </c>
      <c r="P76" s="5">
        <f t="shared" si="23"/>
        <v>0.42857142857142855</v>
      </c>
      <c r="Q76" s="4">
        <v>41</v>
      </c>
      <c r="R76" s="4">
        <v>3</v>
      </c>
      <c r="S76" s="4">
        <v>79</v>
      </c>
      <c r="T76" s="5">
        <f t="shared" si="18"/>
        <v>0.51898734177215189</v>
      </c>
      <c r="U76" s="5">
        <f t="shared" si="19"/>
        <v>3.7974683544303799E-2</v>
      </c>
    </row>
    <row r="77" spans="1:21" x14ac:dyDescent="0.25">
      <c r="A77" s="4" t="s">
        <v>101</v>
      </c>
      <c r="B77" s="4">
        <v>47</v>
      </c>
      <c r="C77" s="4">
        <v>36</v>
      </c>
      <c r="D77" s="4">
        <v>145</v>
      </c>
      <c r="E77" s="5">
        <f t="shared" si="20"/>
        <v>0.32413793103448274</v>
      </c>
      <c r="F77" s="5">
        <f t="shared" si="21"/>
        <v>0.24827586206896551</v>
      </c>
      <c r="G77" s="4">
        <v>36</v>
      </c>
      <c r="H77" s="4">
        <v>31</v>
      </c>
      <c r="I77" s="4">
        <v>163</v>
      </c>
      <c r="J77" s="5">
        <f t="shared" si="8"/>
        <v>0.22085889570552147</v>
      </c>
      <c r="K77" s="5">
        <f t="shared" si="9"/>
        <v>0.19018404907975461</v>
      </c>
      <c r="L77" s="4">
        <v>43</v>
      </c>
      <c r="M77" s="4">
        <v>38</v>
      </c>
      <c r="N77" s="4">
        <v>171</v>
      </c>
      <c r="O77" s="5">
        <f t="shared" si="22"/>
        <v>0.25146198830409355</v>
      </c>
      <c r="P77" s="5">
        <f t="shared" si="23"/>
        <v>0.22222222222222221</v>
      </c>
      <c r="Q77" s="4">
        <v>15</v>
      </c>
      <c r="R77" s="4">
        <v>2</v>
      </c>
      <c r="S77" s="4">
        <v>187</v>
      </c>
      <c r="T77" s="5">
        <f t="shared" si="18"/>
        <v>8.0213903743315509E-2</v>
      </c>
      <c r="U77" s="5">
        <f t="shared" si="19"/>
        <v>1.06951871657754E-2</v>
      </c>
    </row>
    <row r="78" spans="1:21" x14ac:dyDescent="0.25">
      <c r="A78" s="4" t="s">
        <v>34</v>
      </c>
      <c r="B78" s="4">
        <v>112</v>
      </c>
      <c r="C78" s="4">
        <v>106</v>
      </c>
      <c r="D78" s="4">
        <v>204</v>
      </c>
      <c r="E78" s="5">
        <f t="shared" si="20"/>
        <v>0.5490196078431373</v>
      </c>
      <c r="F78" s="5">
        <f t="shared" si="21"/>
        <v>0.51960784313725494</v>
      </c>
      <c r="G78" s="4">
        <v>95</v>
      </c>
      <c r="H78" s="4">
        <v>87</v>
      </c>
      <c r="I78" s="4">
        <v>173</v>
      </c>
      <c r="J78" s="5">
        <f t="shared" si="8"/>
        <v>0.54913294797687862</v>
      </c>
      <c r="K78" s="5">
        <f t="shared" si="9"/>
        <v>0.50289017341040465</v>
      </c>
      <c r="L78" s="4">
        <v>82</v>
      </c>
      <c r="M78" s="4">
        <v>73</v>
      </c>
      <c r="N78" s="4">
        <v>205</v>
      </c>
      <c r="O78" s="5">
        <f t="shared" si="22"/>
        <v>0.4</v>
      </c>
      <c r="P78" s="5">
        <f t="shared" si="23"/>
        <v>0.35609756097560974</v>
      </c>
      <c r="Q78" s="4">
        <v>59</v>
      </c>
      <c r="R78" s="4">
        <v>28</v>
      </c>
      <c r="S78" s="4">
        <v>182</v>
      </c>
      <c r="T78" s="5">
        <f t="shared" si="18"/>
        <v>0.32417582417582419</v>
      </c>
      <c r="U78" s="5">
        <f t="shared" si="19"/>
        <v>0.15384615384615385</v>
      </c>
    </row>
    <row r="79" spans="1:21" x14ac:dyDescent="0.25">
      <c r="A79" s="4" t="s">
        <v>36</v>
      </c>
      <c r="B79" s="4">
        <v>108</v>
      </c>
      <c r="C79" s="4">
        <v>96</v>
      </c>
      <c r="D79" s="4">
        <v>332</v>
      </c>
      <c r="E79" s="5">
        <f t="shared" si="20"/>
        <v>0.3253012048192771</v>
      </c>
      <c r="F79" s="5">
        <f t="shared" si="21"/>
        <v>0.28915662650602408</v>
      </c>
      <c r="G79" s="4">
        <v>65</v>
      </c>
      <c r="H79" s="4">
        <v>47</v>
      </c>
      <c r="I79" s="4">
        <v>333</v>
      </c>
      <c r="J79" s="5">
        <f t="shared" si="8"/>
        <v>0.19519519519519518</v>
      </c>
      <c r="K79" s="5">
        <f t="shared" si="9"/>
        <v>0.14114114114114115</v>
      </c>
      <c r="L79" s="4">
        <v>117</v>
      </c>
      <c r="M79" s="4">
        <v>100</v>
      </c>
      <c r="N79" s="4">
        <v>384</v>
      </c>
      <c r="O79" s="5">
        <f t="shared" si="22"/>
        <v>0.3046875</v>
      </c>
      <c r="P79" s="5">
        <f t="shared" si="23"/>
        <v>0.26041666666666669</v>
      </c>
      <c r="Q79" s="4">
        <v>22</v>
      </c>
      <c r="R79" s="4">
        <v>9</v>
      </c>
      <c r="S79" s="4">
        <v>361</v>
      </c>
      <c r="T79" s="5">
        <f t="shared" si="18"/>
        <v>6.0941828254847646E-2</v>
      </c>
      <c r="U79" s="5">
        <f t="shared" si="19"/>
        <v>2.4930747922437674E-2</v>
      </c>
    </row>
    <row r="80" spans="1:21" x14ac:dyDescent="0.25">
      <c r="A80" s="4" t="s">
        <v>37</v>
      </c>
      <c r="B80" s="4">
        <v>101</v>
      </c>
      <c r="C80" s="4">
        <v>94</v>
      </c>
      <c r="D80" s="4">
        <v>305</v>
      </c>
      <c r="E80" s="5">
        <f t="shared" si="20"/>
        <v>0.33114754098360655</v>
      </c>
      <c r="F80" s="5">
        <f t="shared" si="21"/>
        <v>0.30819672131147541</v>
      </c>
      <c r="G80" s="4">
        <v>51</v>
      </c>
      <c r="H80" s="4">
        <v>46</v>
      </c>
      <c r="I80" s="4">
        <v>308</v>
      </c>
      <c r="J80" s="5">
        <f t="shared" si="8"/>
        <v>0.16558441558441558</v>
      </c>
      <c r="K80" s="5">
        <f t="shared" si="9"/>
        <v>0.14935064935064934</v>
      </c>
      <c r="L80" s="4">
        <v>66</v>
      </c>
      <c r="M80" s="4">
        <v>61</v>
      </c>
      <c r="N80" s="4">
        <v>332</v>
      </c>
      <c r="O80" s="5">
        <f t="shared" si="22"/>
        <v>0.19879518072289157</v>
      </c>
      <c r="P80" s="5">
        <f t="shared" si="23"/>
        <v>0.18373493975903615</v>
      </c>
      <c r="Q80" s="4">
        <v>24</v>
      </c>
      <c r="R80" s="4">
        <v>10</v>
      </c>
      <c r="S80" s="4">
        <v>379</v>
      </c>
      <c r="T80" s="5">
        <f t="shared" si="18"/>
        <v>6.3324538258575203E-2</v>
      </c>
      <c r="U80" s="5">
        <f t="shared" si="19"/>
        <v>2.6385224274406333E-2</v>
      </c>
    </row>
    <row r="81" spans="1:21" x14ac:dyDescent="0.25">
      <c r="A81" s="4" t="s">
        <v>38</v>
      </c>
      <c r="B81" s="4">
        <v>71</v>
      </c>
      <c r="C81" s="4">
        <v>62</v>
      </c>
      <c r="D81" s="4">
        <v>151</v>
      </c>
      <c r="E81" s="5">
        <f t="shared" si="20"/>
        <v>0.47019867549668876</v>
      </c>
      <c r="F81" s="5">
        <f t="shared" si="21"/>
        <v>0.41059602649006621</v>
      </c>
      <c r="G81" s="4">
        <v>82</v>
      </c>
      <c r="H81" s="4">
        <v>71</v>
      </c>
      <c r="I81" s="4">
        <v>184</v>
      </c>
      <c r="J81" s="5">
        <f t="shared" si="8"/>
        <v>0.44565217391304346</v>
      </c>
      <c r="K81" s="5">
        <f t="shared" si="9"/>
        <v>0.3858695652173913</v>
      </c>
      <c r="L81" s="4">
        <v>81</v>
      </c>
      <c r="M81" s="4">
        <v>72</v>
      </c>
      <c r="N81" s="4">
        <v>176</v>
      </c>
      <c r="O81" s="5">
        <f t="shared" si="22"/>
        <v>0.46022727272727271</v>
      </c>
      <c r="P81" s="5">
        <f t="shared" si="23"/>
        <v>0.40909090909090912</v>
      </c>
      <c r="Q81" s="4">
        <v>50</v>
      </c>
      <c r="R81" s="4">
        <v>19</v>
      </c>
      <c r="S81" s="4">
        <v>204</v>
      </c>
      <c r="T81" s="5">
        <f t="shared" si="18"/>
        <v>0.24509803921568626</v>
      </c>
      <c r="U81" s="5">
        <f t="shared" si="19"/>
        <v>9.3137254901960786E-2</v>
      </c>
    </row>
    <row r="82" spans="1:21" x14ac:dyDescent="0.25">
      <c r="A82" s="4" t="s">
        <v>102</v>
      </c>
      <c r="B82" s="4">
        <v>96</v>
      </c>
      <c r="C82" s="4">
        <v>83</v>
      </c>
      <c r="D82" s="4">
        <v>208</v>
      </c>
      <c r="E82" s="5">
        <f t="shared" si="20"/>
        <v>0.46153846153846156</v>
      </c>
      <c r="F82" s="5">
        <f t="shared" si="21"/>
        <v>0.39903846153846156</v>
      </c>
      <c r="G82" s="4">
        <v>56</v>
      </c>
      <c r="H82" s="4">
        <v>53</v>
      </c>
      <c r="I82" s="4">
        <v>191</v>
      </c>
      <c r="J82" s="5">
        <f t="shared" si="8"/>
        <v>0.29319371727748689</v>
      </c>
      <c r="K82" s="5">
        <f t="shared" si="9"/>
        <v>0.27748691099476441</v>
      </c>
      <c r="L82" s="4">
        <v>56</v>
      </c>
      <c r="M82" s="4">
        <v>51</v>
      </c>
      <c r="N82" s="4">
        <v>264</v>
      </c>
      <c r="O82" s="5">
        <f t="shared" si="22"/>
        <v>0.21212121212121213</v>
      </c>
      <c r="P82" s="5">
        <f t="shared" si="23"/>
        <v>0.19318181818181818</v>
      </c>
      <c r="Q82" s="4">
        <v>18</v>
      </c>
      <c r="R82" s="4">
        <v>10</v>
      </c>
      <c r="S82" s="4">
        <v>249</v>
      </c>
      <c r="T82" s="5">
        <f t="shared" si="18"/>
        <v>7.2289156626506021E-2</v>
      </c>
      <c r="U82" s="5">
        <f t="shared" si="19"/>
        <v>4.0160642570281124E-2</v>
      </c>
    </row>
    <row r="83" spans="1:21" x14ac:dyDescent="0.25">
      <c r="A83" s="4" t="s">
        <v>103</v>
      </c>
      <c r="B83" s="4">
        <v>53</v>
      </c>
      <c r="C83" s="4">
        <v>45</v>
      </c>
      <c r="D83" s="4">
        <v>193</v>
      </c>
      <c r="E83" s="5">
        <f t="shared" si="20"/>
        <v>0.27461139896373055</v>
      </c>
      <c r="F83" s="5">
        <f t="shared" si="21"/>
        <v>0.23316062176165803</v>
      </c>
      <c r="G83" s="4">
        <v>40</v>
      </c>
      <c r="H83" s="4">
        <v>36</v>
      </c>
      <c r="I83" s="4">
        <v>187</v>
      </c>
      <c r="J83" s="5">
        <f t="shared" si="8"/>
        <v>0.21390374331550802</v>
      </c>
      <c r="K83" s="5">
        <f t="shared" si="9"/>
        <v>0.19251336898395721</v>
      </c>
      <c r="L83" s="4">
        <v>56</v>
      </c>
      <c r="M83" s="4">
        <v>48</v>
      </c>
      <c r="N83" s="4">
        <v>226</v>
      </c>
      <c r="O83" s="5">
        <f t="shared" si="22"/>
        <v>0.24778761061946902</v>
      </c>
      <c r="P83" s="5">
        <f t="shared" si="23"/>
        <v>0.21238938053097345</v>
      </c>
      <c r="Q83" s="4">
        <v>8</v>
      </c>
      <c r="R83" s="4">
        <v>2</v>
      </c>
      <c r="S83" s="4">
        <v>186</v>
      </c>
      <c r="T83" s="5">
        <f t="shared" si="18"/>
        <v>4.3010752688172046E-2</v>
      </c>
      <c r="U83" s="5">
        <f t="shared" si="19"/>
        <v>1.0752688172043012E-2</v>
      </c>
    </row>
    <row r="84" spans="1:21" x14ac:dyDescent="0.25">
      <c r="A84" s="4" t="s">
        <v>104</v>
      </c>
      <c r="B84" s="4">
        <v>92</v>
      </c>
      <c r="C84" s="4">
        <v>85</v>
      </c>
      <c r="D84" s="4">
        <v>159</v>
      </c>
      <c r="E84" s="5">
        <f t="shared" si="20"/>
        <v>0.57861635220125784</v>
      </c>
      <c r="F84" s="5">
        <f t="shared" si="21"/>
        <v>0.53459119496855345</v>
      </c>
      <c r="G84" s="4">
        <v>97</v>
      </c>
      <c r="H84" s="4">
        <v>90</v>
      </c>
      <c r="I84" s="4">
        <v>196</v>
      </c>
      <c r="J84" s="5">
        <f t="shared" si="8"/>
        <v>0.49489795918367346</v>
      </c>
      <c r="K84" s="5">
        <f t="shared" si="9"/>
        <v>0.45918367346938777</v>
      </c>
      <c r="L84" s="4">
        <v>83</v>
      </c>
      <c r="M84" s="4">
        <v>72</v>
      </c>
      <c r="N84" s="4">
        <v>218</v>
      </c>
      <c r="O84" s="5">
        <f t="shared" si="22"/>
        <v>0.38073394495412843</v>
      </c>
      <c r="P84" s="5">
        <f t="shared" si="23"/>
        <v>0.33027522935779818</v>
      </c>
      <c r="Q84" s="4">
        <v>41</v>
      </c>
      <c r="R84" s="4">
        <v>4</v>
      </c>
      <c r="S84" s="4">
        <v>222</v>
      </c>
      <c r="T84" s="5">
        <f t="shared" si="18"/>
        <v>0.18468468468468469</v>
      </c>
      <c r="U84" s="5">
        <f t="shared" si="19"/>
        <v>1.8018018018018018E-2</v>
      </c>
    </row>
    <row r="85" spans="1:21" x14ac:dyDescent="0.25">
      <c r="A85" s="4" t="s">
        <v>105</v>
      </c>
      <c r="B85" s="4">
        <v>67</v>
      </c>
      <c r="C85" s="4">
        <v>60</v>
      </c>
      <c r="D85" s="4">
        <v>130</v>
      </c>
      <c r="E85" s="5">
        <f t="shared" si="20"/>
        <v>0.51538461538461533</v>
      </c>
      <c r="F85" s="5">
        <f t="shared" si="21"/>
        <v>0.46153846153846156</v>
      </c>
      <c r="G85" s="4">
        <v>70</v>
      </c>
      <c r="H85" s="4">
        <v>66</v>
      </c>
      <c r="I85" s="4">
        <v>150</v>
      </c>
      <c r="J85" s="5">
        <f t="shared" si="8"/>
        <v>0.46666666666666667</v>
      </c>
      <c r="K85" s="5">
        <f t="shared" si="9"/>
        <v>0.44</v>
      </c>
      <c r="L85" s="4">
        <v>67</v>
      </c>
      <c r="M85" s="4">
        <v>60</v>
      </c>
      <c r="N85" s="4">
        <v>142</v>
      </c>
      <c r="O85" s="5">
        <f t="shared" si="22"/>
        <v>0.47183098591549294</v>
      </c>
      <c r="P85" s="5">
        <f t="shared" si="23"/>
        <v>0.42253521126760563</v>
      </c>
      <c r="Q85" s="4">
        <v>57</v>
      </c>
      <c r="R85" s="4">
        <v>7</v>
      </c>
      <c r="S85" s="4">
        <v>147</v>
      </c>
      <c r="T85" s="5">
        <f t="shared" si="18"/>
        <v>0.38775510204081631</v>
      </c>
      <c r="U85" s="5">
        <f t="shared" si="19"/>
        <v>4.7619047619047616E-2</v>
      </c>
    </row>
    <row r="86" spans="1:21" x14ac:dyDescent="0.25">
      <c r="A86" s="4" t="s">
        <v>106</v>
      </c>
      <c r="B86" s="4">
        <v>164</v>
      </c>
      <c r="C86" s="4">
        <v>156</v>
      </c>
      <c r="D86" s="4">
        <v>265</v>
      </c>
      <c r="E86" s="5">
        <f t="shared" si="20"/>
        <v>0.61886792452830186</v>
      </c>
      <c r="F86" s="5">
        <f t="shared" si="21"/>
        <v>0.58867924528301885</v>
      </c>
      <c r="G86" s="4">
        <v>154</v>
      </c>
      <c r="H86" s="4">
        <v>150</v>
      </c>
      <c r="I86" s="4">
        <v>255</v>
      </c>
      <c r="J86" s="5">
        <f t="shared" si="8"/>
        <v>0.60392156862745094</v>
      </c>
      <c r="K86" s="5">
        <f t="shared" si="9"/>
        <v>0.58823529411764708</v>
      </c>
      <c r="L86" s="4">
        <v>118</v>
      </c>
      <c r="M86" s="4">
        <v>106</v>
      </c>
      <c r="N86" s="4">
        <v>268</v>
      </c>
      <c r="O86" s="5">
        <f t="shared" si="22"/>
        <v>0.44029850746268656</v>
      </c>
      <c r="P86" s="5">
        <f t="shared" si="23"/>
        <v>0.39552238805970147</v>
      </c>
      <c r="Q86" s="4">
        <v>17</v>
      </c>
      <c r="R86" s="4">
        <v>6</v>
      </c>
      <c r="S86" s="4">
        <v>228</v>
      </c>
      <c r="T86" s="5">
        <f t="shared" si="18"/>
        <v>7.4561403508771926E-2</v>
      </c>
      <c r="U86" s="5">
        <f t="shared" si="19"/>
        <v>2.6315789473684209E-2</v>
      </c>
    </row>
    <row r="87" spans="1:21" x14ac:dyDescent="0.25">
      <c r="A87" s="4" t="s">
        <v>107</v>
      </c>
      <c r="B87" s="4">
        <v>107</v>
      </c>
      <c r="C87" s="4">
        <v>102</v>
      </c>
      <c r="D87" s="4">
        <v>185</v>
      </c>
      <c r="E87" s="5">
        <f t="shared" si="20"/>
        <v>0.57837837837837835</v>
      </c>
      <c r="F87" s="5">
        <f t="shared" si="21"/>
        <v>0.55135135135135138</v>
      </c>
      <c r="G87" s="4">
        <v>76</v>
      </c>
      <c r="H87" s="4">
        <v>75</v>
      </c>
      <c r="I87" s="4">
        <v>166</v>
      </c>
      <c r="J87" s="5">
        <f t="shared" si="8"/>
        <v>0.45783132530120479</v>
      </c>
      <c r="K87" s="5">
        <f t="shared" si="9"/>
        <v>0.45180722891566266</v>
      </c>
      <c r="L87" s="4">
        <v>77</v>
      </c>
      <c r="M87" s="4">
        <v>72</v>
      </c>
      <c r="N87" s="4">
        <v>189</v>
      </c>
      <c r="O87" s="5">
        <f t="shared" si="22"/>
        <v>0.40740740740740738</v>
      </c>
      <c r="P87" s="5">
        <f t="shared" si="23"/>
        <v>0.38095238095238093</v>
      </c>
      <c r="Q87" s="4">
        <v>21</v>
      </c>
      <c r="R87" s="4">
        <v>8</v>
      </c>
      <c r="S87" s="4">
        <v>208</v>
      </c>
      <c r="T87" s="5">
        <f t="shared" si="18"/>
        <v>0.10096153846153846</v>
      </c>
      <c r="U87" s="5">
        <f t="shared" si="19"/>
        <v>3.8461538461538464E-2</v>
      </c>
    </row>
    <row r="88" spans="1:21" s="10" customFormat="1" x14ac:dyDescent="0.25">
      <c r="A88" s="10" t="s">
        <v>119</v>
      </c>
      <c r="B88" s="10">
        <f>SUM(B2:B87)</f>
        <v>8054</v>
      </c>
      <c r="C88" s="10">
        <f>SUM(C2:C87)</f>
        <v>7184</v>
      </c>
      <c r="D88" s="10">
        <f t="shared" ref="D88:N88" si="24">SUM(D2:D87)</f>
        <v>16819</v>
      </c>
      <c r="E88" s="11">
        <f t="shared" si="20"/>
        <v>0.47886319043938402</v>
      </c>
      <c r="F88" s="11">
        <f t="shared" si="21"/>
        <v>0.42713597716867829</v>
      </c>
      <c r="G88" s="10">
        <f>SUM(G2:G87)</f>
        <v>6623</v>
      </c>
      <c r="H88" s="10">
        <f>SUM(H2:H87)</f>
        <v>5837</v>
      </c>
      <c r="I88" s="10">
        <f t="shared" si="24"/>
        <v>17431</v>
      </c>
      <c r="J88" s="11">
        <f t="shared" si="8"/>
        <v>0.37995525213699732</v>
      </c>
      <c r="K88" s="11">
        <f t="shared" si="9"/>
        <v>0.33486317480351097</v>
      </c>
      <c r="L88" s="10">
        <f t="shared" si="24"/>
        <v>6414</v>
      </c>
      <c r="M88" s="10">
        <f t="shared" si="24"/>
        <v>5438</v>
      </c>
      <c r="N88" s="10">
        <f t="shared" si="24"/>
        <v>17986</v>
      </c>
      <c r="O88" s="11">
        <f t="shared" si="22"/>
        <v>0.35661069720894029</v>
      </c>
      <c r="P88" s="11">
        <f t="shared" si="23"/>
        <v>0.30234626932058267</v>
      </c>
      <c r="Q88" s="10">
        <f>SUM(Q2:Q87)</f>
        <v>2943</v>
      </c>
      <c r="R88" s="10">
        <f>SUM(R2:R87)</f>
        <v>1008</v>
      </c>
      <c r="S88" s="10">
        <f t="shared" ref="S88:U88" si="25">SUM(S2:S87)</f>
        <v>18163</v>
      </c>
      <c r="T88" s="11">
        <f t="shared" si="18"/>
        <v>0.16203270384848317</v>
      </c>
      <c r="U88" s="11">
        <f t="shared" si="19"/>
        <v>5.5497439850245002E-2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topLeftCell="G55" workbookViewId="0">
      <selection activeCell="P50" sqref="P50"/>
    </sheetView>
  </sheetViews>
  <sheetFormatPr baseColWidth="10" defaultRowHeight="15" x14ac:dyDescent="0.25"/>
  <cols>
    <col min="1" max="1" width="30" style="4" bestFit="1" customWidth="1"/>
    <col min="2" max="2" width="19.5703125" style="4" bestFit="1" customWidth="1"/>
    <col min="3" max="3" width="19.5703125" style="4" customWidth="1"/>
    <col min="4" max="4" width="20.42578125" style="4" bestFit="1" customWidth="1"/>
    <col min="5" max="6" width="29.140625" style="5" bestFit="1" customWidth="1"/>
    <col min="7" max="7" width="20" style="4" customWidth="1"/>
    <col min="8" max="8" width="19.42578125" style="4" bestFit="1" customWidth="1"/>
    <col min="9" max="9" width="20.42578125" style="4" bestFit="1" customWidth="1"/>
    <col min="10" max="11" width="29" style="5" bestFit="1" customWidth="1"/>
    <col min="12" max="12" width="19.5703125" style="4" bestFit="1" customWidth="1"/>
    <col min="13" max="13" width="19.5703125" style="4" customWidth="1"/>
    <col min="14" max="14" width="20.42578125" style="4" bestFit="1" customWidth="1"/>
    <col min="15" max="16" width="29.140625" style="5" bestFit="1" customWidth="1"/>
    <col min="17" max="16384" width="11.42578125" style="4"/>
  </cols>
  <sheetData>
    <row r="1" spans="1:16" customFormat="1" x14ac:dyDescent="0.25">
      <c r="A1" t="s">
        <v>46</v>
      </c>
      <c r="B1" t="s">
        <v>140</v>
      </c>
      <c r="C1" t="s">
        <v>141</v>
      </c>
      <c r="D1" t="s">
        <v>142</v>
      </c>
      <c r="E1" t="s">
        <v>143</v>
      </c>
      <c r="F1" t="s">
        <v>144</v>
      </c>
      <c r="G1" s="6" t="s">
        <v>145</v>
      </c>
      <c r="H1" t="s">
        <v>146</v>
      </c>
      <c r="I1" t="s">
        <v>150</v>
      </c>
      <c r="J1" s="1" t="s">
        <v>148</v>
      </c>
      <c r="K1" s="1" t="s">
        <v>149</v>
      </c>
      <c r="L1" t="s">
        <v>156</v>
      </c>
      <c r="M1" t="s">
        <v>157</v>
      </c>
      <c r="N1" t="s">
        <v>162</v>
      </c>
      <c r="O1" t="s">
        <v>159</v>
      </c>
      <c r="P1" t="s">
        <v>160</v>
      </c>
    </row>
    <row r="2" spans="1:16" x14ac:dyDescent="0.25">
      <c r="A2" s="4" t="s">
        <v>0</v>
      </c>
      <c r="B2" s="4">
        <v>35</v>
      </c>
      <c r="C2" s="4">
        <v>28</v>
      </c>
      <c r="D2" s="4">
        <v>67</v>
      </c>
      <c r="E2" s="5">
        <f>B2/D2</f>
        <v>0.52238805970149249</v>
      </c>
      <c r="F2" s="5">
        <f>C2/D2</f>
        <v>0.41791044776119401</v>
      </c>
      <c r="G2" s="4">
        <v>34</v>
      </c>
      <c r="H2" s="4">
        <v>28</v>
      </c>
      <c r="I2" s="4">
        <v>51</v>
      </c>
      <c r="J2" s="5">
        <f>G2/I2</f>
        <v>0.66666666666666663</v>
      </c>
      <c r="K2" s="5">
        <f>H2/I2</f>
        <v>0.5490196078431373</v>
      </c>
      <c r="L2" s="4">
        <v>22</v>
      </c>
      <c r="M2" s="4">
        <v>4</v>
      </c>
      <c r="N2" s="4">
        <v>57</v>
      </c>
      <c r="O2" s="5">
        <f>L2/N2</f>
        <v>0.38596491228070173</v>
      </c>
      <c r="P2" s="5">
        <f>M2/N2</f>
        <v>7.0175438596491224E-2</v>
      </c>
    </row>
    <row r="3" spans="1:16" x14ac:dyDescent="0.25">
      <c r="A3" s="4" t="s">
        <v>1</v>
      </c>
      <c r="B3" s="4">
        <v>21</v>
      </c>
      <c r="C3" s="4">
        <v>19</v>
      </c>
      <c r="D3" s="4">
        <v>63</v>
      </c>
      <c r="E3" s="5">
        <f t="shared" ref="E3:E67" si="0">B3/D3</f>
        <v>0.33333333333333331</v>
      </c>
      <c r="F3" s="5">
        <f t="shared" ref="F3:F67" si="1">C3/D3</f>
        <v>0.30158730158730157</v>
      </c>
      <c r="G3" s="4">
        <v>15</v>
      </c>
      <c r="H3" s="4">
        <v>11</v>
      </c>
      <c r="I3" s="4">
        <v>75</v>
      </c>
      <c r="J3" s="5">
        <f t="shared" ref="J3:J67" si="2">G3/I3</f>
        <v>0.2</v>
      </c>
      <c r="K3" s="5">
        <f t="shared" ref="K3:K67" si="3">H3/I3</f>
        <v>0.14666666666666667</v>
      </c>
      <c r="L3" s="4">
        <v>15</v>
      </c>
      <c r="M3" s="4">
        <v>8</v>
      </c>
      <c r="N3" s="4">
        <v>80</v>
      </c>
      <c r="O3" s="5">
        <f t="shared" ref="O3:O67" si="4">L3/N3</f>
        <v>0.1875</v>
      </c>
      <c r="P3" s="5">
        <f t="shared" ref="P3:P67" si="5">M3/N3</f>
        <v>0.1</v>
      </c>
    </row>
    <row r="4" spans="1:16" x14ac:dyDescent="0.25">
      <c r="A4" s="4" t="s">
        <v>47</v>
      </c>
      <c r="B4" s="4">
        <v>42</v>
      </c>
      <c r="C4" s="4">
        <v>40</v>
      </c>
      <c r="D4" s="4">
        <v>99</v>
      </c>
      <c r="E4" s="5">
        <f t="shared" si="0"/>
        <v>0.42424242424242425</v>
      </c>
      <c r="F4" s="5">
        <f t="shared" si="1"/>
        <v>0.40404040404040403</v>
      </c>
      <c r="G4" s="4">
        <v>44</v>
      </c>
      <c r="H4" s="4">
        <v>33</v>
      </c>
      <c r="I4" s="4">
        <v>128</v>
      </c>
      <c r="J4" s="5">
        <f t="shared" si="2"/>
        <v>0.34375</v>
      </c>
      <c r="K4" s="5">
        <f t="shared" si="3"/>
        <v>0.2578125</v>
      </c>
      <c r="L4" s="4">
        <v>31</v>
      </c>
      <c r="M4" s="4">
        <v>9</v>
      </c>
      <c r="N4" s="4">
        <v>154</v>
      </c>
      <c r="O4" s="5">
        <f t="shared" si="4"/>
        <v>0.20129870129870131</v>
      </c>
      <c r="P4" s="5">
        <f t="shared" si="5"/>
        <v>5.844155844155844E-2</v>
      </c>
    </row>
    <row r="5" spans="1:16" x14ac:dyDescent="0.25">
      <c r="A5" s="4" t="s">
        <v>48</v>
      </c>
      <c r="B5" s="4">
        <v>44</v>
      </c>
      <c r="C5" s="4">
        <v>37</v>
      </c>
      <c r="D5" s="4">
        <v>91</v>
      </c>
      <c r="E5" s="5">
        <f t="shared" si="0"/>
        <v>0.48351648351648352</v>
      </c>
      <c r="F5" s="5">
        <f t="shared" si="1"/>
        <v>0.40659340659340659</v>
      </c>
      <c r="G5" s="4">
        <v>55</v>
      </c>
      <c r="H5" s="4">
        <v>44</v>
      </c>
      <c r="I5" s="4">
        <v>128</v>
      </c>
      <c r="J5" s="5">
        <f t="shared" si="2"/>
        <v>0.4296875</v>
      </c>
      <c r="K5" s="5">
        <f t="shared" si="3"/>
        <v>0.34375</v>
      </c>
      <c r="L5" s="4">
        <v>15</v>
      </c>
      <c r="M5" s="4">
        <v>9</v>
      </c>
      <c r="N5" s="4">
        <v>116</v>
      </c>
      <c r="O5" s="5">
        <f t="shared" si="4"/>
        <v>0.12931034482758622</v>
      </c>
      <c r="P5" s="5">
        <f t="shared" si="5"/>
        <v>7.7586206896551727E-2</v>
      </c>
    </row>
    <row r="6" spans="1:16" x14ac:dyDescent="0.25">
      <c r="A6" s="4" t="s">
        <v>4</v>
      </c>
      <c r="B6" s="4">
        <v>24</v>
      </c>
      <c r="C6" s="4">
        <v>21</v>
      </c>
      <c r="D6" s="4">
        <v>72</v>
      </c>
      <c r="E6" s="5">
        <f t="shared" si="0"/>
        <v>0.33333333333333331</v>
      </c>
      <c r="F6" s="5">
        <f t="shared" si="1"/>
        <v>0.29166666666666669</v>
      </c>
      <c r="G6" s="4">
        <v>23</v>
      </c>
      <c r="H6" s="4">
        <v>18</v>
      </c>
      <c r="I6" s="4">
        <v>77</v>
      </c>
      <c r="J6" s="5">
        <f t="shared" si="2"/>
        <v>0.29870129870129869</v>
      </c>
      <c r="K6" s="5">
        <f t="shared" si="3"/>
        <v>0.23376623376623376</v>
      </c>
      <c r="L6" s="4">
        <v>12</v>
      </c>
      <c r="M6" s="4">
        <v>9</v>
      </c>
      <c r="N6" s="4">
        <v>100</v>
      </c>
      <c r="O6" s="5">
        <f t="shared" si="4"/>
        <v>0.12</v>
      </c>
      <c r="P6" s="5">
        <f t="shared" si="5"/>
        <v>0.09</v>
      </c>
    </row>
    <row r="7" spans="1:16" x14ac:dyDescent="0.25">
      <c r="A7" s="4" t="s">
        <v>49</v>
      </c>
      <c r="B7" s="4">
        <v>39</v>
      </c>
      <c r="C7" s="4">
        <v>32</v>
      </c>
      <c r="D7" s="4">
        <v>122</v>
      </c>
      <c r="E7" s="5">
        <f t="shared" si="0"/>
        <v>0.31967213114754101</v>
      </c>
      <c r="F7" s="5">
        <f t="shared" si="1"/>
        <v>0.26229508196721313</v>
      </c>
      <c r="G7" s="4">
        <v>44</v>
      </c>
      <c r="H7" s="4">
        <v>39</v>
      </c>
      <c r="I7" s="4">
        <v>166</v>
      </c>
      <c r="J7" s="5">
        <f t="shared" si="2"/>
        <v>0.26506024096385544</v>
      </c>
      <c r="K7" s="5">
        <f t="shared" si="3"/>
        <v>0.23493975903614459</v>
      </c>
      <c r="L7" s="4">
        <v>24</v>
      </c>
      <c r="M7" s="4">
        <v>4</v>
      </c>
      <c r="N7" s="4">
        <v>138</v>
      </c>
      <c r="O7" s="5">
        <f t="shared" si="4"/>
        <v>0.17391304347826086</v>
      </c>
      <c r="P7" s="5">
        <f t="shared" si="5"/>
        <v>2.8985507246376812E-2</v>
      </c>
    </row>
    <row r="8" spans="1:16" x14ac:dyDescent="0.25">
      <c r="A8" s="4" t="s">
        <v>7</v>
      </c>
      <c r="B8" s="4">
        <v>28</v>
      </c>
      <c r="C8" s="4">
        <v>19</v>
      </c>
      <c r="D8" s="4">
        <v>52</v>
      </c>
      <c r="E8" s="5">
        <f t="shared" si="0"/>
        <v>0.53846153846153844</v>
      </c>
      <c r="F8" s="5">
        <f t="shared" si="1"/>
        <v>0.36538461538461536</v>
      </c>
      <c r="G8" s="4">
        <v>27</v>
      </c>
      <c r="H8" s="4">
        <v>19</v>
      </c>
      <c r="I8" s="4">
        <v>52</v>
      </c>
      <c r="J8" s="5">
        <f t="shared" si="2"/>
        <v>0.51923076923076927</v>
      </c>
      <c r="K8" s="5">
        <f t="shared" si="3"/>
        <v>0.36538461538461536</v>
      </c>
      <c r="L8" s="4">
        <v>14</v>
      </c>
      <c r="M8" s="4">
        <v>2</v>
      </c>
      <c r="N8" s="4">
        <v>50</v>
      </c>
      <c r="O8" s="5">
        <f t="shared" si="4"/>
        <v>0.28000000000000003</v>
      </c>
      <c r="P8" s="5">
        <f t="shared" si="5"/>
        <v>0.04</v>
      </c>
    </row>
    <row r="9" spans="1:16" x14ac:dyDescent="0.25">
      <c r="A9" s="4" t="s">
        <v>50</v>
      </c>
      <c r="B9" s="4">
        <v>43</v>
      </c>
      <c r="C9" s="4">
        <v>38</v>
      </c>
      <c r="D9" s="4">
        <v>148</v>
      </c>
      <c r="E9" s="5">
        <f t="shared" si="0"/>
        <v>0.29054054054054052</v>
      </c>
      <c r="F9" s="5">
        <f t="shared" si="1"/>
        <v>0.25675675675675674</v>
      </c>
      <c r="G9" s="4">
        <v>36</v>
      </c>
      <c r="H9" s="4">
        <v>30</v>
      </c>
      <c r="I9" s="4">
        <v>156</v>
      </c>
      <c r="J9" s="5">
        <f t="shared" si="2"/>
        <v>0.23076923076923078</v>
      </c>
      <c r="K9" s="5">
        <f t="shared" si="3"/>
        <v>0.19230769230769232</v>
      </c>
      <c r="L9" s="4">
        <v>12</v>
      </c>
      <c r="M9" s="4">
        <v>5</v>
      </c>
      <c r="N9" s="4">
        <v>164</v>
      </c>
      <c r="O9" s="5">
        <f t="shared" si="4"/>
        <v>7.3170731707317069E-2</v>
      </c>
      <c r="P9" s="5">
        <f t="shared" si="5"/>
        <v>3.048780487804878E-2</v>
      </c>
    </row>
    <row r="10" spans="1:16" x14ac:dyDescent="0.25">
      <c r="A10" s="4" t="s">
        <v>9</v>
      </c>
      <c r="B10" s="4">
        <v>43</v>
      </c>
      <c r="C10" s="4">
        <v>35</v>
      </c>
      <c r="D10" s="4">
        <v>137</v>
      </c>
      <c r="E10" s="5">
        <f t="shared" si="0"/>
        <v>0.31386861313868614</v>
      </c>
      <c r="F10" s="5">
        <f t="shared" si="1"/>
        <v>0.25547445255474455</v>
      </c>
      <c r="G10" s="4">
        <v>61</v>
      </c>
      <c r="H10" s="4">
        <v>44</v>
      </c>
      <c r="I10" s="4">
        <v>162</v>
      </c>
      <c r="J10" s="5">
        <f t="shared" si="2"/>
        <v>0.37654320987654322</v>
      </c>
      <c r="K10" s="5">
        <f t="shared" si="3"/>
        <v>0.27160493827160492</v>
      </c>
      <c r="L10" s="4">
        <v>24</v>
      </c>
      <c r="M10" s="4">
        <v>2</v>
      </c>
      <c r="N10" s="4">
        <v>131</v>
      </c>
      <c r="O10" s="5">
        <f t="shared" si="4"/>
        <v>0.18320610687022901</v>
      </c>
      <c r="P10" s="5">
        <f t="shared" si="5"/>
        <v>1.5267175572519083E-2</v>
      </c>
    </row>
    <row r="11" spans="1:16" x14ac:dyDescent="0.25">
      <c r="A11" s="4" t="s">
        <v>10</v>
      </c>
      <c r="B11" s="4">
        <v>31</v>
      </c>
      <c r="C11" s="4">
        <v>30</v>
      </c>
      <c r="D11" s="4">
        <v>45</v>
      </c>
      <c r="E11" s="5">
        <f t="shared" si="0"/>
        <v>0.68888888888888888</v>
      </c>
      <c r="F11" s="5">
        <f t="shared" si="1"/>
        <v>0.66666666666666663</v>
      </c>
      <c r="G11" s="4">
        <v>24</v>
      </c>
      <c r="H11" s="4">
        <v>19</v>
      </c>
      <c r="I11" s="4">
        <v>41</v>
      </c>
      <c r="J11" s="5">
        <f t="shared" si="2"/>
        <v>0.58536585365853655</v>
      </c>
      <c r="K11" s="5">
        <f t="shared" si="3"/>
        <v>0.46341463414634149</v>
      </c>
      <c r="L11" s="4">
        <v>20</v>
      </c>
      <c r="M11" s="4">
        <v>7</v>
      </c>
      <c r="N11" s="4">
        <v>64</v>
      </c>
      <c r="O11" s="5">
        <f t="shared" si="4"/>
        <v>0.3125</v>
      </c>
      <c r="P11" s="5">
        <f t="shared" si="5"/>
        <v>0.109375</v>
      </c>
    </row>
    <row r="12" spans="1:16" x14ac:dyDescent="0.25">
      <c r="A12" s="4" t="s">
        <v>11</v>
      </c>
      <c r="B12" s="4">
        <v>20</v>
      </c>
      <c r="C12" s="4">
        <v>20</v>
      </c>
      <c r="D12" s="4">
        <v>46</v>
      </c>
      <c r="E12" s="5">
        <f t="shared" si="0"/>
        <v>0.43478260869565216</v>
      </c>
      <c r="F12" s="5">
        <f t="shared" si="1"/>
        <v>0.43478260869565216</v>
      </c>
      <c r="G12" s="4">
        <v>21</v>
      </c>
      <c r="H12" s="4">
        <v>15</v>
      </c>
      <c r="I12" s="4">
        <v>46</v>
      </c>
      <c r="J12" s="5">
        <f t="shared" si="2"/>
        <v>0.45652173913043476</v>
      </c>
      <c r="K12" s="5">
        <f t="shared" si="3"/>
        <v>0.32608695652173914</v>
      </c>
      <c r="L12" s="4">
        <v>5</v>
      </c>
      <c r="M12" s="4">
        <v>2</v>
      </c>
      <c r="N12" s="4">
        <v>42</v>
      </c>
      <c r="O12" s="5">
        <f t="shared" si="4"/>
        <v>0.11904761904761904</v>
      </c>
      <c r="P12" s="5">
        <f t="shared" si="5"/>
        <v>4.7619047619047616E-2</v>
      </c>
    </row>
    <row r="13" spans="1:16" x14ac:dyDescent="0.25">
      <c r="A13" s="4" t="s">
        <v>12</v>
      </c>
      <c r="B13" s="4">
        <v>21</v>
      </c>
      <c r="C13" s="4">
        <v>14</v>
      </c>
      <c r="D13" s="4">
        <v>71</v>
      </c>
      <c r="E13" s="5">
        <f t="shared" si="0"/>
        <v>0.29577464788732394</v>
      </c>
      <c r="F13" s="5">
        <f t="shared" si="1"/>
        <v>0.19718309859154928</v>
      </c>
      <c r="G13" s="4">
        <v>34</v>
      </c>
      <c r="H13" s="4">
        <v>24</v>
      </c>
      <c r="I13" s="4">
        <v>89</v>
      </c>
      <c r="J13" s="5">
        <f t="shared" si="2"/>
        <v>0.38202247191011235</v>
      </c>
      <c r="K13" s="5">
        <f t="shared" si="3"/>
        <v>0.2696629213483146</v>
      </c>
      <c r="L13" s="4">
        <v>7</v>
      </c>
      <c r="M13" s="4">
        <v>1</v>
      </c>
      <c r="N13" s="4">
        <v>82</v>
      </c>
      <c r="O13" s="5">
        <f t="shared" si="4"/>
        <v>8.5365853658536592E-2</v>
      </c>
      <c r="P13" s="5">
        <f t="shared" si="5"/>
        <v>1.2195121951219513E-2</v>
      </c>
    </row>
    <row r="14" spans="1:16" x14ac:dyDescent="0.25">
      <c r="A14" s="4" t="s">
        <v>13</v>
      </c>
      <c r="B14" s="4">
        <v>25</v>
      </c>
      <c r="C14" s="4">
        <v>13</v>
      </c>
      <c r="D14" s="4">
        <v>68</v>
      </c>
      <c r="E14" s="5">
        <f t="shared" si="0"/>
        <v>0.36764705882352944</v>
      </c>
      <c r="F14" s="5">
        <f t="shared" si="1"/>
        <v>0.19117647058823528</v>
      </c>
      <c r="G14" s="4">
        <v>22</v>
      </c>
      <c r="H14" s="4">
        <v>11</v>
      </c>
      <c r="I14" s="4">
        <v>74</v>
      </c>
      <c r="J14" s="5">
        <f t="shared" si="2"/>
        <v>0.29729729729729731</v>
      </c>
      <c r="K14" s="5">
        <f t="shared" si="3"/>
        <v>0.14864864864864866</v>
      </c>
      <c r="L14" s="4">
        <v>10</v>
      </c>
      <c r="M14" s="4">
        <v>3</v>
      </c>
      <c r="N14" s="4">
        <v>77</v>
      </c>
      <c r="O14" s="5">
        <f t="shared" si="4"/>
        <v>0.12987012987012986</v>
      </c>
      <c r="P14" s="5">
        <f t="shared" si="5"/>
        <v>3.896103896103896E-2</v>
      </c>
    </row>
    <row r="15" spans="1:16" x14ac:dyDescent="0.25">
      <c r="A15" s="4" t="s">
        <v>51</v>
      </c>
      <c r="B15" s="4">
        <v>51</v>
      </c>
      <c r="C15" s="4">
        <v>33</v>
      </c>
      <c r="D15" s="4">
        <v>114</v>
      </c>
      <c r="E15" s="5">
        <f t="shared" si="0"/>
        <v>0.44736842105263158</v>
      </c>
      <c r="F15" s="5">
        <f t="shared" si="1"/>
        <v>0.28947368421052633</v>
      </c>
      <c r="G15" s="4">
        <v>56</v>
      </c>
      <c r="H15" s="4">
        <v>32</v>
      </c>
      <c r="I15" s="4">
        <v>156</v>
      </c>
      <c r="J15" s="5">
        <f t="shared" si="2"/>
        <v>0.35897435897435898</v>
      </c>
      <c r="K15" s="5">
        <f t="shared" si="3"/>
        <v>0.20512820512820512</v>
      </c>
      <c r="L15" s="4">
        <v>40</v>
      </c>
      <c r="M15" s="4">
        <v>5</v>
      </c>
      <c r="N15" s="4">
        <v>127</v>
      </c>
      <c r="O15" s="5">
        <f t="shared" si="4"/>
        <v>0.31496062992125984</v>
      </c>
      <c r="P15" s="5">
        <f t="shared" si="5"/>
        <v>3.937007874015748E-2</v>
      </c>
    </row>
    <row r="16" spans="1:16" x14ac:dyDescent="0.25">
      <c r="A16" s="4" t="s">
        <v>52</v>
      </c>
      <c r="B16" s="4">
        <v>11</v>
      </c>
      <c r="C16" s="4">
        <v>7</v>
      </c>
      <c r="D16" s="4">
        <v>31</v>
      </c>
      <c r="E16" s="5">
        <f t="shared" si="0"/>
        <v>0.35483870967741937</v>
      </c>
      <c r="F16" s="5">
        <f t="shared" si="1"/>
        <v>0.22580645161290322</v>
      </c>
      <c r="G16" s="4">
        <v>10</v>
      </c>
      <c r="H16" s="4">
        <v>4</v>
      </c>
      <c r="I16" s="4">
        <v>39</v>
      </c>
      <c r="J16" s="5">
        <f t="shared" si="2"/>
        <v>0.25641025641025639</v>
      </c>
      <c r="K16" s="5">
        <f t="shared" si="3"/>
        <v>0.10256410256410256</v>
      </c>
      <c r="L16" s="4">
        <v>7</v>
      </c>
      <c r="M16" s="4">
        <v>1</v>
      </c>
      <c r="N16" s="4">
        <v>31</v>
      </c>
      <c r="O16" s="5">
        <f t="shared" si="4"/>
        <v>0.22580645161290322</v>
      </c>
      <c r="P16" s="5">
        <f t="shared" si="5"/>
        <v>3.2258064516129031E-2</v>
      </c>
    </row>
    <row r="17" spans="1:16" x14ac:dyDescent="0.25">
      <c r="A17" s="4" t="s">
        <v>53</v>
      </c>
      <c r="B17" s="4">
        <v>57</v>
      </c>
      <c r="C17" s="4">
        <v>52</v>
      </c>
      <c r="D17" s="4">
        <v>143</v>
      </c>
      <c r="E17" s="5">
        <f t="shared" si="0"/>
        <v>0.39860139860139859</v>
      </c>
      <c r="F17" s="5">
        <f t="shared" si="1"/>
        <v>0.36363636363636365</v>
      </c>
      <c r="G17" s="4">
        <v>69</v>
      </c>
      <c r="H17" s="4">
        <v>63</v>
      </c>
      <c r="I17" s="4">
        <v>168</v>
      </c>
      <c r="J17" s="5">
        <f t="shared" si="2"/>
        <v>0.4107142857142857</v>
      </c>
      <c r="K17" s="5">
        <f t="shared" si="3"/>
        <v>0.375</v>
      </c>
      <c r="L17" s="4">
        <v>32</v>
      </c>
      <c r="M17" s="4">
        <v>16</v>
      </c>
      <c r="N17" s="4">
        <v>166</v>
      </c>
      <c r="O17" s="5">
        <f t="shared" si="4"/>
        <v>0.19277108433734941</v>
      </c>
      <c r="P17" s="5">
        <f t="shared" si="5"/>
        <v>9.6385542168674704E-2</v>
      </c>
    </row>
    <row r="18" spans="1:16" x14ac:dyDescent="0.25">
      <c r="A18" s="4" t="s">
        <v>54</v>
      </c>
      <c r="B18" s="4">
        <v>55</v>
      </c>
      <c r="C18" s="4">
        <v>49</v>
      </c>
      <c r="D18" s="4">
        <v>135</v>
      </c>
      <c r="E18" s="5">
        <f t="shared" si="0"/>
        <v>0.40740740740740738</v>
      </c>
      <c r="F18" s="5">
        <f t="shared" si="1"/>
        <v>0.36296296296296299</v>
      </c>
      <c r="G18" s="4">
        <v>57</v>
      </c>
      <c r="H18" s="4">
        <v>47</v>
      </c>
      <c r="I18" s="4">
        <v>158</v>
      </c>
      <c r="J18" s="5">
        <f t="shared" si="2"/>
        <v>0.36075949367088606</v>
      </c>
      <c r="K18" s="5">
        <f t="shared" si="3"/>
        <v>0.29746835443037972</v>
      </c>
      <c r="L18" s="4">
        <v>66</v>
      </c>
      <c r="M18" s="4">
        <v>33</v>
      </c>
      <c r="N18" s="4">
        <v>168</v>
      </c>
      <c r="O18" s="5">
        <f t="shared" si="4"/>
        <v>0.39285714285714285</v>
      </c>
      <c r="P18" s="5">
        <f t="shared" si="5"/>
        <v>0.19642857142857142</v>
      </c>
    </row>
    <row r="19" spans="1:16" x14ac:dyDescent="0.25">
      <c r="A19" s="4" t="s">
        <v>55</v>
      </c>
      <c r="B19" s="4">
        <v>58</v>
      </c>
      <c r="C19" s="4">
        <v>49</v>
      </c>
      <c r="D19" s="4">
        <v>129</v>
      </c>
      <c r="E19" s="5">
        <f t="shared" si="0"/>
        <v>0.44961240310077522</v>
      </c>
      <c r="F19" s="5">
        <f t="shared" si="1"/>
        <v>0.37984496124031009</v>
      </c>
      <c r="G19" s="4">
        <v>89</v>
      </c>
      <c r="H19" s="4">
        <v>75</v>
      </c>
      <c r="I19" s="4">
        <v>165</v>
      </c>
      <c r="J19" s="5">
        <f t="shared" si="2"/>
        <v>0.53939393939393943</v>
      </c>
      <c r="K19" s="5">
        <f t="shared" si="3"/>
        <v>0.45454545454545453</v>
      </c>
      <c r="L19" s="4">
        <v>75</v>
      </c>
      <c r="M19" s="4">
        <v>32</v>
      </c>
      <c r="N19" s="4">
        <v>151</v>
      </c>
      <c r="O19" s="5">
        <f t="shared" si="4"/>
        <v>0.49668874172185429</v>
      </c>
      <c r="P19" s="5">
        <f t="shared" si="5"/>
        <v>0.2119205298013245</v>
      </c>
    </row>
    <row r="20" spans="1:16" x14ac:dyDescent="0.25">
      <c r="A20" s="4" t="s">
        <v>56</v>
      </c>
      <c r="B20" s="4">
        <v>22</v>
      </c>
      <c r="C20" s="4">
        <v>18</v>
      </c>
      <c r="D20" s="4">
        <v>52</v>
      </c>
      <c r="E20" s="5">
        <f t="shared" si="0"/>
        <v>0.42307692307692307</v>
      </c>
      <c r="F20" s="5">
        <f t="shared" si="1"/>
        <v>0.34615384615384615</v>
      </c>
      <c r="G20" s="4">
        <v>34</v>
      </c>
      <c r="H20" s="4">
        <v>31</v>
      </c>
      <c r="I20" s="4">
        <v>70</v>
      </c>
      <c r="J20" s="5">
        <f t="shared" si="2"/>
        <v>0.48571428571428571</v>
      </c>
      <c r="K20" s="5">
        <f t="shared" si="3"/>
        <v>0.44285714285714284</v>
      </c>
      <c r="L20" s="4">
        <v>20</v>
      </c>
      <c r="M20" s="4">
        <v>7</v>
      </c>
      <c r="N20" s="4">
        <v>55</v>
      </c>
      <c r="O20" s="5">
        <f t="shared" si="4"/>
        <v>0.36363636363636365</v>
      </c>
      <c r="P20" s="5">
        <f t="shared" si="5"/>
        <v>0.12727272727272726</v>
      </c>
    </row>
    <row r="21" spans="1:16" x14ac:dyDescent="0.25">
      <c r="A21" s="4" t="s">
        <v>57</v>
      </c>
      <c r="B21" s="4">
        <v>85</v>
      </c>
      <c r="C21" s="4">
        <v>77</v>
      </c>
      <c r="D21" s="4">
        <v>167</v>
      </c>
      <c r="E21" s="5">
        <f t="shared" si="0"/>
        <v>0.50898203592814373</v>
      </c>
      <c r="F21" s="5">
        <f t="shared" si="1"/>
        <v>0.46107784431137727</v>
      </c>
      <c r="G21" s="4">
        <v>88</v>
      </c>
      <c r="H21" s="4">
        <v>74</v>
      </c>
      <c r="I21" s="4">
        <v>200</v>
      </c>
      <c r="J21" s="5">
        <f t="shared" si="2"/>
        <v>0.44</v>
      </c>
      <c r="K21" s="5">
        <f t="shared" si="3"/>
        <v>0.37</v>
      </c>
      <c r="L21" s="4">
        <v>35</v>
      </c>
      <c r="M21" s="4">
        <v>10</v>
      </c>
      <c r="N21" s="4">
        <v>185</v>
      </c>
      <c r="O21" s="5">
        <f t="shared" si="4"/>
        <v>0.1891891891891892</v>
      </c>
      <c r="P21" s="5">
        <f t="shared" si="5"/>
        <v>5.4054054054054057E-2</v>
      </c>
    </row>
    <row r="22" spans="1:16" x14ac:dyDescent="0.25">
      <c r="A22" s="4" t="s">
        <v>58</v>
      </c>
      <c r="B22" s="4">
        <v>34</v>
      </c>
      <c r="C22" s="4">
        <v>26</v>
      </c>
      <c r="D22" s="4">
        <v>99</v>
      </c>
      <c r="E22" s="5">
        <f t="shared" si="0"/>
        <v>0.34343434343434343</v>
      </c>
      <c r="F22" s="5">
        <f t="shared" si="1"/>
        <v>0.26262626262626265</v>
      </c>
      <c r="G22" s="4">
        <v>37</v>
      </c>
      <c r="H22" s="4">
        <v>25</v>
      </c>
      <c r="I22" s="4">
        <v>125</v>
      </c>
      <c r="J22" s="5">
        <f t="shared" si="2"/>
        <v>0.29599999999999999</v>
      </c>
      <c r="K22" s="5">
        <f t="shared" si="3"/>
        <v>0.2</v>
      </c>
      <c r="L22" s="4">
        <v>24</v>
      </c>
      <c r="M22" s="4">
        <v>4</v>
      </c>
      <c r="N22" s="4">
        <v>111</v>
      </c>
      <c r="O22" s="5">
        <f t="shared" si="4"/>
        <v>0.21621621621621623</v>
      </c>
      <c r="P22" s="5">
        <f t="shared" si="5"/>
        <v>3.6036036036036036E-2</v>
      </c>
    </row>
    <row r="23" spans="1:16" x14ac:dyDescent="0.25">
      <c r="A23" s="4" t="s">
        <v>117</v>
      </c>
      <c r="B23" s="4">
        <v>26</v>
      </c>
      <c r="C23" s="4">
        <v>19</v>
      </c>
      <c r="D23" s="4">
        <v>66</v>
      </c>
      <c r="E23" s="5">
        <f t="shared" si="0"/>
        <v>0.39393939393939392</v>
      </c>
      <c r="F23" s="5">
        <f t="shared" si="1"/>
        <v>0.2878787878787879</v>
      </c>
      <c r="G23" s="4">
        <v>29</v>
      </c>
      <c r="H23" s="4">
        <v>19</v>
      </c>
      <c r="I23" s="4">
        <v>79</v>
      </c>
      <c r="J23" s="5">
        <f t="shared" si="2"/>
        <v>0.36708860759493672</v>
      </c>
      <c r="K23" s="5">
        <f t="shared" si="3"/>
        <v>0.24050632911392406</v>
      </c>
      <c r="L23" s="4">
        <v>15</v>
      </c>
      <c r="M23" s="4">
        <v>3</v>
      </c>
      <c r="N23" s="4">
        <v>92</v>
      </c>
      <c r="O23" s="5">
        <f t="shared" si="4"/>
        <v>0.16304347826086957</v>
      </c>
      <c r="P23" s="5">
        <f t="shared" si="5"/>
        <v>3.2608695652173912E-2</v>
      </c>
    </row>
    <row r="24" spans="1:16" x14ac:dyDescent="0.25">
      <c r="A24" s="4" t="s">
        <v>59</v>
      </c>
      <c r="B24" s="4">
        <v>66</v>
      </c>
      <c r="C24" s="4">
        <v>55</v>
      </c>
      <c r="D24" s="4">
        <v>170</v>
      </c>
      <c r="E24" s="5">
        <f t="shared" si="0"/>
        <v>0.38823529411764707</v>
      </c>
      <c r="F24" s="5">
        <f t="shared" si="1"/>
        <v>0.3235294117647059</v>
      </c>
      <c r="G24" s="4">
        <v>95</v>
      </c>
      <c r="H24" s="4">
        <v>79</v>
      </c>
      <c r="I24" s="4">
        <v>215</v>
      </c>
      <c r="J24" s="5">
        <f t="shared" si="2"/>
        <v>0.44186046511627908</v>
      </c>
      <c r="K24" s="5">
        <f t="shared" si="3"/>
        <v>0.36744186046511629</v>
      </c>
      <c r="L24" s="4">
        <v>42</v>
      </c>
      <c r="M24" s="4">
        <v>14</v>
      </c>
      <c r="N24" s="4">
        <v>185</v>
      </c>
      <c r="O24" s="5">
        <f t="shared" si="4"/>
        <v>0.22702702702702704</v>
      </c>
      <c r="P24" s="5">
        <f t="shared" si="5"/>
        <v>7.567567567567568E-2</v>
      </c>
    </row>
    <row r="25" spans="1:16" x14ac:dyDescent="0.25">
      <c r="A25" s="4" t="s">
        <v>60</v>
      </c>
      <c r="B25" s="4">
        <v>38</v>
      </c>
      <c r="C25" s="4">
        <v>37</v>
      </c>
      <c r="D25" s="4">
        <v>67</v>
      </c>
      <c r="E25" s="5">
        <f t="shared" si="0"/>
        <v>0.56716417910447758</v>
      </c>
      <c r="F25" s="5">
        <f t="shared" si="1"/>
        <v>0.55223880597014929</v>
      </c>
      <c r="G25" s="4">
        <v>54</v>
      </c>
      <c r="H25" s="4">
        <v>50</v>
      </c>
      <c r="I25" s="4">
        <v>83</v>
      </c>
      <c r="J25" s="5">
        <f t="shared" si="2"/>
        <v>0.6506024096385542</v>
      </c>
      <c r="K25" s="5">
        <f t="shared" si="3"/>
        <v>0.60240963855421692</v>
      </c>
      <c r="L25" s="4">
        <v>35</v>
      </c>
      <c r="M25" s="4">
        <v>24</v>
      </c>
      <c r="N25" s="4">
        <v>66</v>
      </c>
      <c r="O25" s="5">
        <f t="shared" si="4"/>
        <v>0.53030303030303028</v>
      </c>
      <c r="P25" s="5">
        <f t="shared" si="5"/>
        <v>0.36363636363636365</v>
      </c>
    </row>
    <row r="26" spans="1:16" x14ac:dyDescent="0.25">
      <c r="A26" s="4" t="s">
        <v>61</v>
      </c>
      <c r="B26" s="4">
        <v>53</v>
      </c>
      <c r="C26" s="4">
        <v>48</v>
      </c>
      <c r="D26" s="4">
        <v>83</v>
      </c>
      <c r="E26" s="5">
        <f t="shared" si="0"/>
        <v>0.63855421686746983</v>
      </c>
      <c r="F26" s="5">
        <f t="shared" si="1"/>
        <v>0.57831325301204817</v>
      </c>
      <c r="G26" s="4">
        <v>59</v>
      </c>
      <c r="H26" s="4">
        <v>52</v>
      </c>
      <c r="I26" s="4">
        <v>100</v>
      </c>
      <c r="J26" s="5">
        <f t="shared" si="2"/>
        <v>0.59</v>
      </c>
      <c r="K26" s="5">
        <f t="shared" si="3"/>
        <v>0.52</v>
      </c>
      <c r="L26" s="4">
        <v>33</v>
      </c>
      <c r="M26" s="4">
        <v>10</v>
      </c>
      <c r="N26" s="4">
        <v>102</v>
      </c>
      <c r="O26" s="5">
        <f t="shared" si="4"/>
        <v>0.3235294117647059</v>
      </c>
      <c r="P26" s="5">
        <f t="shared" si="5"/>
        <v>9.8039215686274508E-2</v>
      </c>
    </row>
    <row r="27" spans="1:16" x14ac:dyDescent="0.25">
      <c r="A27" s="4" t="s">
        <v>62</v>
      </c>
      <c r="B27" s="4">
        <v>26</v>
      </c>
      <c r="C27" s="4">
        <v>9</v>
      </c>
      <c r="D27" s="4">
        <v>48</v>
      </c>
      <c r="E27" s="5">
        <f t="shared" si="0"/>
        <v>0.54166666666666663</v>
      </c>
      <c r="F27" s="5">
        <f t="shared" si="1"/>
        <v>0.1875</v>
      </c>
      <c r="G27" s="4">
        <v>25</v>
      </c>
      <c r="H27" s="4">
        <v>13</v>
      </c>
      <c r="I27" s="4">
        <v>64</v>
      </c>
      <c r="J27" s="5">
        <f t="shared" si="2"/>
        <v>0.390625</v>
      </c>
      <c r="K27" s="5">
        <f t="shared" si="3"/>
        <v>0.203125</v>
      </c>
      <c r="L27" s="4">
        <v>11</v>
      </c>
      <c r="M27" s="4">
        <v>2</v>
      </c>
      <c r="N27" s="4">
        <v>41</v>
      </c>
      <c r="O27" s="5">
        <f t="shared" si="4"/>
        <v>0.26829268292682928</v>
      </c>
      <c r="P27" s="5">
        <f t="shared" si="5"/>
        <v>4.878048780487805E-2</v>
      </c>
    </row>
    <row r="28" spans="1:16" x14ac:dyDescent="0.25">
      <c r="A28" s="4" t="s">
        <v>17</v>
      </c>
      <c r="B28" s="4">
        <v>50</v>
      </c>
      <c r="C28" s="4">
        <v>40</v>
      </c>
      <c r="D28" s="4">
        <v>109</v>
      </c>
      <c r="E28" s="5">
        <f t="shared" si="0"/>
        <v>0.45871559633027525</v>
      </c>
      <c r="F28" s="5">
        <f t="shared" si="1"/>
        <v>0.3669724770642202</v>
      </c>
      <c r="G28" s="4">
        <v>38</v>
      </c>
      <c r="H28" s="4">
        <v>31</v>
      </c>
      <c r="I28" s="4">
        <v>138</v>
      </c>
      <c r="J28" s="5">
        <f t="shared" si="2"/>
        <v>0.27536231884057971</v>
      </c>
      <c r="K28" s="5">
        <f t="shared" si="3"/>
        <v>0.22463768115942029</v>
      </c>
      <c r="L28" s="4">
        <v>18</v>
      </c>
      <c r="M28" s="4">
        <v>9</v>
      </c>
      <c r="N28" s="4">
        <v>112</v>
      </c>
      <c r="O28" s="5">
        <f t="shared" si="4"/>
        <v>0.16071428571428573</v>
      </c>
      <c r="P28" s="5">
        <f t="shared" si="5"/>
        <v>8.0357142857142863E-2</v>
      </c>
    </row>
    <row r="29" spans="1:16" x14ac:dyDescent="0.25">
      <c r="A29" s="4" t="s">
        <v>18</v>
      </c>
      <c r="B29" s="4">
        <v>23</v>
      </c>
      <c r="C29" s="4">
        <v>21</v>
      </c>
      <c r="D29" s="4">
        <v>47</v>
      </c>
      <c r="E29" s="5">
        <f t="shared" si="0"/>
        <v>0.48936170212765956</v>
      </c>
      <c r="F29" s="5">
        <f t="shared" si="1"/>
        <v>0.44680851063829785</v>
      </c>
      <c r="G29" s="4">
        <v>24</v>
      </c>
      <c r="H29" s="4">
        <v>17</v>
      </c>
      <c r="I29" s="4">
        <v>53</v>
      </c>
      <c r="J29" s="5">
        <f t="shared" si="2"/>
        <v>0.45283018867924529</v>
      </c>
      <c r="K29" s="5">
        <f t="shared" si="3"/>
        <v>0.32075471698113206</v>
      </c>
      <c r="L29" s="4">
        <v>5</v>
      </c>
      <c r="M29" s="4">
        <v>1</v>
      </c>
      <c r="N29" s="4">
        <v>56</v>
      </c>
      <c r="O29" s="5">
        <f t="shared" si="4"/>
        <v>8.9285714285714288E-2</v>
      </c>
      <c r="P29" s="5">
        <f t="shared" si="5"/>
        <v>1.7857142857142856E-2</v>
      </c>
    </row>
    <row r="30" spans="1:16" x14ac:dyDescent="0.25">
      <c r="A30" s="4" t="s">
        <v>63</v>
      </c>
      <c r="B30" s="4">
        <v>27</v>
      </c>
      <c r="C30" s="4">
        <v>25</v>
      </c>
      <c r="D30" s="4">
        <v>85</v>
      </c>
      <c r="E30" s="5">
        <f t="shared" si="0"/>
        <v>0.31764705882352939</v>
      </c>
      <c r="F30" s="5">
        <f t="shared" si="1"/>
        <v>0.29411764705882354</v>
      </c>
      <c r="G30" s="4">
        <v>35</v>
      </c>
      <c r="H30" s="4">
        <v>33</v>
      </c>
      <c r="I30" s="4">
        <v>99</v>
      </c>
      <c r="J30" s="5">
        <f t="shared" si="2"/>
        <v>0.35353535353535354</v>
      </c>
      <c r="K30" s="5">
        <f t="shared" si="3"/>
        <v>0.33333333333333331</v>
      </c>
      <c r="L30" s="4">
        <v>23</v>
      </c>
      <c r="M30" s="4">
        <v>11</v>
      </c>
      <c r="N30" s="4">
        <v>100</v>
      </c>
      <c r="O30" s="5">
        <f t="shared" si="4"/>
        <v>0.23</v>
      </c>
      <c r="P30" s="5">
        <f t="shared" si="5"/>
        <v>0.11</v>
      </c>
    </row>
    <row r="31" spans="1:16" x14ac:dyDescent="0.25">
      <c r="A31" s="4" t="s">
        <v>64</v>
      </c>
      <c r="B31" s="4">
        <v>45</v>
      </c>
      <c r="C31" s="4">
        <v>38</v>
      </c>
      <c r="D31" s="4">
        <v>102</v>
      </c>
      <c r="E31" s="5">
        <f t="shared" si="0"/>
        <v>0.44117647058823528</v>
      </c>
      <c r="F31" s="5">
        <f t="shared" si="1"/>
        <v>0.37254901960784315</v>
      </c>
      <c r="G31" s="4">
        <v>59</v>
      </c>
      <c r="H31" s="4">
        <v>50</v>
      </c>
      <c r="I31" s="4">
        <v>133</v>
      </c>
      <c r="J31" s="5">
        <f t="shared" si="2"/>
        <v>0.44360902255639095</v>
      </c>
      <c r="K31" s="5">
        <f t="shared" si="3"/>
        <v>0.37593984962406013</v>
      </c>
      <c r="L31" s="4">
        <v>30</v>
      </c>
      <c r="M31" s="4">
        <v>20</v>
      </c>
      <c r="N31" s="4">
        <v>114</v>
      </c>
      <c r="O31" s="5">
        <f t="shared" si="4"/>
        <v>0.26315789473684209</v>
      </c>
      <c r="P31" s="5">
        <f t="shared" si="5"/>
        <v>0.17543859649122806</v>
      </c>
    </row>
    <row r="32" spans="1:16" x14ac:dyDescent="0.25">
      <c r="A32" s="4" t="s">
        <v>20</v>
      </c>
      <c r="B32" s="4">
        <v>35</v>
      </c>
      <c r="C32" s="4">
        <v>28</v>
      </c>
      <c r="D32" s="4">
        <v>74</v>
      </c>
      <c r="E32" s="5">
        <f t="shared" si="0"/>
        <v>0.47297297297297297</v>
      </c>
      <c r="F32" s="5">
        <f t="shared" si="1"/>
        <v>0.3783783783783784</v>
      </c>
      <c r="G32" s="4">
        <v>16</v>
      </c>
      <c r="H32" s="4">
        <v>14</v>
      </c>
      <c r="I32" s="4">
        <v>62</v>
      </c>
      <c r="J32" s="5">
        <f t="shared" si="2"/>
        <v>0.25806451612903225</v>
      </c>
      <c r="K32" s="5">
        <f t="shared" si="3"/>
        <v>0.22580645161290322</v>
      </c>
      <c r="L32" s="4">
        <v>10</v>
      </c>
      <c r="M32" s="4">
        <v>3</v>
      </c>
      <c r="N32" s="4">
        <v>47</v>
      </c>
      <c r="O32" s="5">
        <f t="shared" si="4"/>
        <v>0.21276595744680851</v>
      </c>
      <c r="P32" s="5">
        <f t="shared" si="5"/>
        <v>6.3829787234042548E-2</v>
      </c>
    </row>
    <row r="33" spans="1:16" x14ac:dyDescent="0.25">
      <c r="A33" s="4" t="s">
        <v>65</v>
      </c>
      <c r="B33" s="4">
        <v>39</v>
      </c>
      <c r="C33" s="4">
        <v>31</v>
      </c>
      <c r="D33" s="4">
        <v>68</v>
      </c>
      <c r="E33" s="5">
        <f t="shared" si="0"/>
        <v>0.57352941176470584</v>
      </c>
      <c r="F33" s="5">
        <f t="shared" si="1"/>
        <v>0.45588235294117646</v>
      </c>
      <c r="G33" s="4">
        <v>35</v>
      </c>
      <c r="H33" s="4">
        <v>25</v>
      </c>
      <c r="I33" s="4">
        <v>94</v>
      </c>
      <c r="J33" s="5">
        <f t="shared" si="2"/>
        <v>0.37234042553191488</v>
      </c>
      <c r="K33" s="5">
        <f t="shared" si="3"/>
        <v>0.26595744680851063</v>
      </c>
      <c r="L33" s="4">
        <v>36</v>
      </c>
      <c r="M33" s="4">
        <v>11</v>
      </c>
      <c r="N33" s="4">
        <v>116</v>
      </c>
      <c r="O33" s="5">
        <f t="shared" si="4"/>
        <v>0.31034482758620691</v>
      </c>
      <c r="P33" s="5">
        <f t="shared" si="5"/>
        <v>9.4827586206896547E-2</v>
      </c>
    </row>
    <row r="34" spans="1:16" x14ac:dyDescent="0.25">
      <c r="A34" s="4" t="s">
        <v>22</v>
      </c>
      <c r="B34" s="4">
        <v>38</v>
      </c>
      <c r="C34" s="4">
        <v>36</v>
      </c>
      <c r="D34" s="4">
        <v>120</v>
      </c>
      <c r="E34" s="5">
        <f t="shared" si="0"/>
        <v>0.31666666666666665</v>
      </c>
      <c r="F34" s="5">
        <f t="shared" si="1"/>
        <v>0.3</v>
      </c>
      <c r="G34" s="4">
        <v>30</v>
      </c>
      <c r="H34" s="4">
        <v>22</v>
      </c>
      <c r="I34" s="4">
        <v>118</v>
      </c>
      <c r="J34" s="5">
        <f t="shared" si="2"/>
        <v>0.25423728813559321</v>
      </c>
      <c r="K34" s="5">
        <f t="shared" si="3"/>
        <v>0.1864406779661017</v>
      </c>
      <c r="L34" s="4">
        <v>19</v>
      </c>
      <c r="M34" s="4">
        <v>11</v>
      </c>
      <c r="N34" s="4">
        <v>123</v>
      </c>
      <c r="O34" s="5">
        <f t="shared" si="4"/>
        <v>0.15447154471544716</v>
      </c>
      <c r="P34" s="5">
        <f t="shared" si="5"/>
        <v>8.943089430894309E-2</v>
      </c>
    </row>
    <row r="35" spans="1:16" x14ac:dyDescent="0.25">
      <c r="A35" s="4" t="s">
        <v>66</v>
      </c>
      <c r="B35" s="4">
        <v>27</v>
      </c>
      <c r="C35" s="4">
        <v>24</v>
      </c>
      <c r="D35" s="4">
        <v>66</v>
      </c>
      <c r="E35" s="5">
        <f t="shared" si="0"/>
        <v>0.40909090909090912</v>
      </c>
      <c r="F35" s="5">
        <f t="shared" si="1"/>
        <v>0.36363636363636365</v>
      </c>
      <c r="G35" s="4">
        <v>32</v>
      </c>
      <c r="H35" s="4">
        <v>29</v>
      </c>
      <c r="I35" s="4">
        <v>74</v>
      </c>
      <c r="J35" s="5">
        <f t="shared" si="2"/>
        <v>0.43243243243243246</v>
      </c>
      <c r="K35" s="5">
        <f t="shared" si="3"/>
        <v>0.39189189189189189</v>
      </c>
      <c r="L35" s="4">
        <v>20</v>
      </c>
      <c r="M35" s="4">
        <v>5</v>
      </c>
      <c r="N35" s="4">
        <v>77</v>
      </c>
      <c r="O35" s="5">
        <f t="shared" si="4"/>
        <v>0.25974025974025972</v>
      </c>
      <c r="P35" s="5">
        <f t="shared" si="5"/>
        <v>6.4935064935064929E-2</v>
      </c>
    </row>
    <row r="36" spans="1:16" x14ac:dyDescent="0.25">
      <c r="A36" s="4" t="s">
        <v>67</v>
      </c>
      <c r="B36" s="4">
        <v>42</v>
      </c>
      <c r="C36" s="4">
        <v>36</v>
      </c>
      <c r="D36" s="4">
        <v>94</v>
      </c>
      <c r="E36" s="5">
        <f t="shared" si="0"/>
        <v>0.44680851063829785</v>
      </c>
      <c r="F36" s="5">
        <f t="shared" si="1"/>
        <v>0.38297872340425532</v>
      </c>
      <c r="G36" s="4">
        <v>40</v>
      </c>
      <c r="H36" s="4">
        <v>36</v>
      </c>
      <c r="I36" s="4">
        <v>112</v>
      </c>
      <c r="J36" s="5">
        <f t="shared" si="2"/>
        <v>0.35714285714285715</v>
      </c>
      <c r="K36" s="5">
        <f t="shared" si="3"/>
        <v>0.32142857142857145</v>
      </c>
      <c r="L36" s="4">
        <v>28</v>
      </c>
      <c r="M36" s="4">
        <v>6</v>
      </c>
      <c r="N36" s="4">
        <v>124</v>
      </c>
      <c r="O36" s="5">
        <f t="shared" si="4"/>
        <v>0.22580645161290322</v>
      </c>
      <c r="P36" s="5">
        <f t="shared" si="5"/>
        <v>4.8387096774193547E-2</v>
      </c>
    </row>
    <row r="37" spans="1:16" x14ac:dyDescent="0.25">
      <c r="A37" s="4" t="s">
        <v>68</v>
      </c>
      <c r="B37" s="4">
        <v>39</v>
      </c>
      <c r="C37" s="4">
        <v>33</v>
      </c>
      <c r="D37" s="4">
        <v>116</v>
      </c>
      <c r="E37" s="5">
        <f t="shared" si="0"/>
        <v>0.33620689655172414</v>
      </c>
      <c r="F37" s="5">
        <f t="shared" si="1"/>
        <v>0.28448275862068967</v>
      </c>
      <c r="G37" s="4">
        <v>24</v>
      </c>
      <c r="H37" s="4">
        <v>23</v>
      </c>
      <c r="I37" s="4">
        <v>109</v>
      </c>
      <c r="J37" s="5">
        <f t="shared" si="2"/>
        <v>0.22018348623853212</v>
      </c>
      <c r="K37" s="5">
        <f t="shared" si="3"/>
        <v>0.21100917431192662</v>
      </c>
      <c r="L37" s="4">
        <v>11</v>
      </c>
      <c r="M37" s="4">
        <v>5</v>
      </c>
      <c r="N37" s="4">
        <v>121</v>
      </c>
      <c r="O37" s="5">
        <f t="shared" si="4"/>
        <v>9.0909090909090912E-2</v>
      </c>
      <c r="P37" s="5">
        <f t="shared" si="5"/>
        <v>4.1322314049586778E-2</v>
      </c>
    </row>
    <row r="38" spans="1:16" x14ac:dyDescent="0.25">
      <c r="A38" s="4" t="s">
        <v>69</v>
      </c>
      <c r="B38" s="4">
        <v>45</v>
      </c>
      <c r="C38" s="4">
        <v>38</v>
      </c>
      <c r="D38" s="4">
        <v>94</v>
      </c>
      <c r="E38" s="5">
        <f t="shared" si="0"/>
        <v>0.47872340425531917</v>
      </c>
      <c r="F38" s="5">
        <f t="shared" si="1"/>
        <v>0.40425531914893614</v>
      </c>
      <c r="G38" s="4">
        <v>35</v>
      </c>
      <c r="H38" s="4">
        <v>35</v>
      </c>
      <c r="I38" s="4">
        <v>99</v>
      </c>
      <c r="J38" s="5">
        <f t="shared" si="2"/>
        <v>0.35353535353535354</v>
      </c>
      <c r="K38" s="5">
        <f t="shared" si="3"/>
        <v>0.35353535353535354</v>
      </c>
      <c r="L38" s="4">
        <v>36</v>
      </c>
      <c r="M38" s="4">
        <v>13</v>
      </c>
      <c r="N38" s="4">
        <v>126</v>
      </c>
      <c r="O38" s="5">
        <f t="shared" si="4"/>
        <v>0.2857142857142857</v>
      </c>
      <c r="P38" s="5">
        <f t="shared" si="5"/>
        <v>0.10317460317460317</v>
      </c>
    </row>
    <row r="39" spans="1:16" x14ac:dyDescent="0.25">
      <c r="A39" s="4" t="s">
        <v>70</v>
      </c>
      <c r="B39" s="4">
        <v>19</v>
      </c>
      <c r="C39" s="4">
        <v>13</v>
      </c>
      <c r="D39" s="4">
        <v>49</v>
      </c>
      <c r="E39" s="5">
        <f t="shared" si="0"/>
        <v>0.38775510204081631</v>
      </c>
      <c r="F39" s="5">
        <f t="shared" si="1"/>
        <v>0.26530612244897961</v>
      </c>
      <c r="G39" s="4">
        <v>7</v>
      </c>
      <c r="H39" s="4">
        <v>1</v>
      </c>
      <c r="I39" s="4">
        <v>33</v>
      </c>
      <c r="J39" s="5">
        <f t="shared" si="2"/>
        <v>0.21212121212121213</v>
      </c>
      <c r="K39" s="5">
        <f t="shared" si="3"/>
        <v>3.0303030303030304E-2</v>
      </c>
      <c r="L39" s="4">
        <v>2</v>
      </c>
      <c r="M39" s="4">
        <v>0</v>
      </c>
      <c r="N39" s="4">
        <v>31</v>
      </c>
      <c r="O39" s="5">
        <f t="shared" si="4"/>
        <v>6.4516129032258063E-2</v>
      </c>
      <c r="P39" s="5">
        <f t="shared" si="5"/>
        <v>0</v>
      </c>
    </row>
    <row r="40" spans="1:16" x14ac:dyDescent="0.25">
      <c r="A40" s="4" t="s">
        <v>71</v>
      </c>
      <c r="B40" s="4">
        <v>49</v>
      </c>
      <c r="C40" s="4">
        <v>45</v>
      </c>
      <c r="D40" s="4">
        <v>106</v>
      </c>
      <c r="E40" s="5">
        <f t="shared" si="0"/>
        <v>0.46226415094339623</v>
      </c>
      <c r="F40" s="5">
        <f t="shared" si="1"/>
        <v>0.42452830188679247</v>
      </c>
      <c r="G40" s="4">
        <v>49</v>
      </c>
      <c r="H40" s="4">
        <v>44</v>
      </c>
      <c r="I40" s="4">
        <v>169</v>
      </c>
      <c r="J40" s="5">
        <f t="shared" si="2"/>
        <v>0.28994082840236685</v>
      </c>
      <c r="K40" s="5">
        <f t="shared" si="3"/>
        <v>0.26035502958579881</v>
      </c>
      <c r="L40" s="4">
        <v>41</v>
      </c>
      <c r="M40" s="4">
        <v>23</v>
      </c>
      <c r="N40" s="4">
        <v>155</v>
      </c>
      <c r="O40" s="5">
        <f t="shared" si="4"/>
        <v>0.26451612903225807</v>
      </c>
      <c r="P40" s="5">
        <f t="shared" si="5"/>
        <v>0.14838709677419354</v>
      </c>
    </row>
    <row r="41" spans="1:16" x14ac:dyDescent="0.25">
      <c r="A41" s="4" t="s">
        <v>72</v>
      </c>
      <c r="B41" s="4">
        <v>60</v>
      </c>
      <c r="C41" s="4">
        <v>53</v>
      </c>
      <c r="D41" s="4">
        <v>123</v>
      </c>
      <c r="E41" s="5">
        <f t="shared" si="0"/>
        <v>0.48780487804878048</v>
      </c>
      <c r="F41" s="5">
        <f t="shared" si="1"/>
        <v>0.43089430894308944</v>
      </c>
      <c r="G41" s="4">
        <v>59</v>
      </c>
      <c r="H41" s="4">
        <v>52</v>
      </c>
      <c r="I41" s="4">
        <v>139</v>
      </c>
      <c r="J41" s="5">
        <f t="shared" si="2"/>
        <v>0.42446043165467628</v>
      </c>
      <c r="K41" s="5">
        <f t="shared" si="3"/>
        <v>0.37410071942446044</v>
      </c>
      <c r="L41" s="4">
        <v>42</v>
      </c>
      <c r="M41" s="4">
        <v>12</v>
      </c>
      <c r="N41" s="4">
        <v>128</v>
      </c>
      <c r="O41" s="5">
        <f t="shared" si="4"/>
        <v>0.328125</v>
      </c>
      <c r="P41" s="5">
        <f t="shared" si="5"/>
        <v>9.375E-2</v>
      </c>
    </row>
    <row r="42" spans="1:16" x14ac:dyDescent="0.25">
      <c r="A42" s="4" t="s">
        <v>73</v>
      </c>
      <c r="B42" s="4">
        <v>17</v>
      </c>
      <c r="C42" s="4">
        <v>16</v>
      </c>
      <c r="D42" s="4">
        <v>73</v>
      </c>
      <c r="E42" s="5">
        <f t="shared" si="0"/>
        <v>0.23287671232876711</v>
      </c>
      <c r="F42" s="5">
        <f t="shared" si="1"/>
        <v>0.21917808219178081</v>
      </c>
      <c r="G42" s="4">
        <v>27</v>
      </c>
      <c r="H42" s="4">
        <v>21</v>
      </c>
      <c r="I42" s="4">
        <v>103</v>
      </c>
      <c r="J42" s="5">
        <f t="shared" si="2"/>
        <v>0.26213592233009708</v>
      </c>
      <c r="K42" s="5">
        <f t="shared" si="3"/>
        <v>0.20388349514563106</v>
      </c>
      <c r="L42" s="4">
        <v>6</v>
      </c>
      <c r="M42" s="4">
        <v>4</v>
      </c>
      <c r="N42" s="4">
        <v>109</v>
      </c>
      <c r="O42" s="5">
        <f t="shared" si="4"/>
        <v>5.5045871559633031E-2</v>
      </c>
      <c r="P42" s="5">
        <f t="shared" si="5"/>
        <v>3.669724770642202E-2</v>
      </c>
    </row>
    <row r="43" spans="1:16" x14ac:dyDescent="0.25">
      <c r="A43" s="4" t="s">
        <v>26</v>
      </c>
      <c r="B43" s="4">
        <v>13</v>
      </c>
      <c r="C43" s="4">
        <v>12</v>
      </c>
      <c r="D43" s="4">
        <v>27</v>
      </c>
      <c r="E43" s="5">
        <f t="shared" si="0"/>
        <v>0.48148148148148145</v>
      </c>
      <c r="F43" s="5">
        <f t="shared" si="1"/>
        <v>0.44444444444444442</v>
      </c>
      <c r="G43" s="4">
        <v>32</v>
      </c>
      <c r="H43" s="4">
        <v>31</v>
      </c>
      <c r="I43" s="4">
        <v>47</v>
      </c>
      <c r="J43" s="5">
        <f t="shared" si="2"/>
        <v>0.68085106382978722</v>
      </c>
      <c r="K43" s="5">
        <f t="shared" si="3"/>
        <v>0.65957446808510634</v>
      </c>
      <c r="L43" s="4">
        <v>4</v>
      </c>
      <c r="M43" s="4">
        <v>2</v>
      </c>
      <c r="N43" s="4">
        <v>31</v>
      </c>
      <c r="O43" s="5">
        <f t="shared" si="4"/>
        <v>0.12903225806451613</v>
      </c>
      <c r="P43" s="5">
        <f t="shared" si="5"/>
        <v>6.4516129032258063E-2</v>
      </c>
    </row>
    <row r="44" spans="1:16" x14ac:dyDescent="0.25">
      <c r="A44" s="4" t="s">
        <v>74</v>
      </c>
      <c r="B44" s="4">
        <v>22</v>
      </c>
      <c r="C44" s="4">
        <v>21</v>
      </c>
      <c r="D44" s="4">
        <v>128</v>
      </c>
      <c r="E44" s="5">
        <f t="shared" si="0"/>
        <v>0.171875</v>
      </c>
      <c r="F44" s="5">
        <f t="shared" si="1"/>
        <v>0.1640625</v>
      </c>
      <c r="G44" s="4">
        <v>22</v>
      </c>
      <c r="H44" s="4">
        <v>15</v>
      </c>
      <c r="I44" s="4">
        <v>119</v>
      </c>
      <c r="J44" s="5">
        <f t="shared" si="2"/>
        <v>0.18487394957983194</v>
      </c>
      <c r="K44" s="5">
        <f t="shared" si="3"/>
        <v>0.12605042016806722</v>
      </c>
      <c r="L44" s="4">
        <v>5</v>
      </c>
      <c r="M44" s="4">
        <v>4</v>
      </c>
      <c r="N44" s="4">
        <v>117</v>
      </c>
      <c r="O44" s="5">
        <f t="shared" si="4"/>
        <v>4.2735042735042736E-2</v>
      </c>
      <c r="P44" s="5">
        <f t="shared" si="5"/>
        <v>3.4188034188034191E-2</v>
      </c>
    </row>
    <row r="45" spans="1:16" x14ac:dyDescent="0.25">
      <c r="A45" s="4" t="s">
        <v>27</v>
      </c>
      <c r="B45" s="4">
        <v>71</v>
      </c>
      <c r="C45" s="4">
        <v>65</v>
      </c>
      <c r="D45" s="4">
        <v>173</v>
      </c>
      <c r="E45" s="5">
        <f t="shared" si="0"/>
        <v>0.41040462427745666</v>
      </c>
      <c r="F45" s="5">
        <f t="shared" si="1"/>
        <v>0.37572254335260113</v>
      </c>
      <c r="G45" s="4">
        <v>44</v>
      </c>
      <c r="H45" s="4">
        <v>39</v>
      </c>
      <c r="I45" s="4">
        <v>168</v>
      </c>
      <c r="J45" s="5">
        <f t="shared" si="2"/>
        <v>0.26190476190476192</v>
      </c>
      <c r="K45" s="5">
        <f t="shared" si="3"/>
        <v>0.23214285714285715</v>
      </c>
      <c r="L45" s="4">
        <v>18</v>
      </c>
      <c r="M45" s="4">
        <v>9</v>
      </c>
      <c r="N45" s="4">
        <v>198</v>
      </c>
      <c r="O45" s="5">
        <f t="shared" si="4"/>
        <v>9.0909090909090912E-2</v>
      </c>
      <c r="P45" s="5">
        <f t="shared" si="5"/>
        <v>4.5454545454545456E-2</v>
      </c>
    </row>
    <row r="46" spans="1:16" x14ac:dyDescent="0.25">
      <c r="A46" s="4" t="s">
        <v>161</v>
      </c>
      <c r="B46" s="4">
        <v>4</v>
      </c>
      <c r="C46" s="4">
        <v>4</v>
      </c>
      <c r="D46" s="4">
        <v>11</v>
      </c>
      <c r="E46" s="5">
        <f t="shared" ref="E46" si="6">B46/D46</f>
        <v>0.36363636363636365</v>
      </c>
      <c r="F46" s="5">
        <f t="shared" ref="F46" si="7">C46/D46</f>
        <v>0.36363636363636365</v>
      </c>
      <c r="G46" s="4">
        <v>2</v>
      </c>
      <c r="H46" s="4">
        <v>2</v>
      </c>
      <c r="I46" s="4">
        <v>12</v>
      </c>
      <c r="J46" s="5">
        <f t="shared" ref="J46" si="8">G46/I46</f>
        <v>0.16666666666666666</v>
      </c>
      <c r="K46" s="5">
        <f t="shared" ref="K46" si="9">H46/I46</f>
        <v>0.16666666666666666</v>
      </c>
      <c r="L46" s="4">
        <v>2</v>
      </c>
      <c r="M46" s="4">
        <v>0</v>
      </c>
      <c r="N46" s="4">
        <v>15</v>
      </c>
      <c r="O46" s="5">
        <f t="shared" ref="O46" si="10">L46/N46</f>
        <v>0.13333333333333333</v>
      </c>
      <c r="P46" s="5">
        <f t="shared" ref="P46" si="11">M46/N46</f>
        <v>0</v>
      </c>
    </row>
    <row r="47" spans="1:16" x14ac:dyDescent="0.25">
      <c r="A47" s="4" t="s">
        <v>75</v>
      </c>
      <c r="B47" s="4">
        <v>45</v>
      </c>
      <c r="C47" s="4">
        <v>38</v>
      </c>
      <c r="D47" s="4">
        <v>127</v>
      </c>
      <c r="E47" s="5">
        <f t="shared" si="0"/>
        <v>0.3543307086614173</v>
      </c>
      <c r="F47" s="5">
        <f t="shared" si="1"/>
        <v>0.29921259842519687</v>
      </c>
      <c r="G47" s="4">
        <v>55</v>
      </c>
      <c r="H47" s="4">
        <v>48</v>
      </c>
      <c r="I47" s="4">
        <v>170</v>
      </c>
      <c r="J47" s="5">
        <f t="shared" si="2"/>
        <v>0.3235294117647059</v>
      </c>
      <c r="K47" s="5">
        <f t="shared" si="3"/>
        <v>0.28235294117647058</v>
      </c>
      <c r="L47" s="4">
        <v>19</v>
      </c>
      <c r="M47" s="4">
        <v>5</v>
      </c>
      <c r="N47" s="4">
        <v>161</v>
      </c>
      <c r="O47" s="5">
        <f t="shared" ref="O47:O111" si="12">L47/N47</f>
        <v>0.11801242236024845</v>
      </c>
      <c r="P47" s="5">
        <f t="shared" ref="P47:P111" si="13">M47/N47</f>
        <v>3.1055900621118012E-2</v>
      </c>
    </row>
    <row r="48" spans="1:16" x14ac:dyDescent="0.25">
      <c r="A48" s="4" t="s">
        <v>76</v>
      </c>
      <c r="B48" s="4">
        <v>38</v>
      </c>
      <c r="C48" s="4">
        <v>31</v>
      </c>
      <c r="D48" s="4">
        <v>159</v>
      </c>
      <c r="E48" s="5">
        <f t="shared" si="0"/>
        <v>0.2389937106918239</v>
      </c>
      <c r="F48" s="5">
        <f t="shared" si="1"/>
        <v>0.19496855345911951</v>
      </c>
      <c r="G48" s="4">
        <v>38</v>
      </c>
      <c r="H48" s="4">
        <v>29</v>
      </c>
      <c r="I48" s="4">
        <v>197</v>
      </c>
      <c r="J48" s="5">
        <f t="shared" si="2"/>
        <v>0.19289340101522842</v>
      </c>
      <c r="K48" s="5">
        <f t="shared" si="3"/>
        <v>0.14720812182741116</v>
      </c>
      <c r="L48" s="4">
        <v>15</v>
      </c>
      <c r="M48" s="4">
        <v>3</v>
      </c>
      <c r="N48" s="4">
        <v>177</v>
      </c>
      <c r="O48" s="5">
        <f t="shared" si="12"/>
        <v>8.4745762711864403E-2</v>
      </c>
      <c r="P48" s="5">
        <f t="shared" si="13"/>
        <v>1.6949152542372881E-2</v>
      </c>
    </row>
    <row r="49" spans="1:16" x14ac:dyDescent="0.25">
      <c r="A49" s="4" t="s">
        <v>29</v>
      </c>
      <c r="B49" s="4">
        <v>16</v>
      </c>
      <c r="C49" s="4">
        <v>9</v>
      </c>
      <c r="D49" s="4">
        <v>46</v>
      </c>
      <c r="E49" s="5">
        <f t="shared" si="0"/>
        <v>0.34782608695652173</v>
      </c>
      <c r="F49" s="5">
        <f t="shared" si="1"/>
        <v>0.19565217391304349</v>
      </c>
      <c r="G49" s="4">
        <v>30</v>
      </c>
      <c r="H49" s="4">
        <v>22</v>
      </c>
      <c r="I49" s="4">
        <v>82</v>
      </c>
      <c r="J49" s="5">
        <f t="shared" si="2"/>
        <v>0.36585365853658536</v>
      </c>
      <c r="K49" s="5">
        <f t="shared" si="3"/>
        <v>0.26829268292682928</v>
      </c>
      <c r="L49" s="4">
        <v>8</v>
      </c>
      <c r="M49" s="4">
        <v>2</v>
      </c>
      <c r="N49" s="4">
        <v>68</v>
      </c>
      <c r="O49" s="5">
        <f t="shared" si="12"/>
        <v>0.11764705882352941</v>
      </c>
      <c r="P49" s="5">
        <f t="shared" si="13"/>
        <v>2.9411764705882353E-2</v>
      </c>
    </row>
    <row r="50" spans="1:16" x14ac:dyDescent="0.25">
      <c r="A50" s="4" t="s">
        <v>30</v>
      </c>
      <c r="B50" s="4">
        <v>37</v>
      </c>
      <c r="C50" s="4">
        <v>33</v>
      </c>
      <c r="D50" s="4">
        <v>160</v>
      </c>
      <c r="E50" s="5">
        <f t="shared" si="0"/>
        <v>0.23125000000000001</v>
      </c>
      <c r="F50" s="5">
        <f t="shared" si="1"/>
        <v>0.20624999999999999</v>
      </c>
      <c r="G50" s="4">
        <v>33</v>
      </c>
      <c r="H50" s="4">
        <v>28</v>
      </c>
      <c r="I50" s="4">
        <v>180</v>
      </c>
      <c r="J50" s="5">
        <f t="shared" si="2"/>
        <v>0.18333333333333332</v>
      </c>
      <c r="K50" s="5">
        <f t="shared" si="3"/>
        <v>0.15555555555555556</v>
      </c>
      <c r="L50" s="4">
        <v>15</v>
      </c>
      <c r="M50" s="4">
        <v>7</v>
      </c>
      <c r="N50" s="4">
        <v>137</v>
      </c>
      <c r="O50" s="5">
        <f t="shared" si="12"/>
        <v>0.10948905109489052</v>
      </c>
      <c r="P50" s="5">
        <f t="shared" si="13"/>
        <v>5.1094890510948905E-2</v>
      </c>
    </row>
    <row r="51" spans="1:16" x14ac:dyDescent="0.25">
      <c r="A51" s="4" t="s">
        <v>77</v>
      </c>
      <c r="B51" s="4">
        <v>22</v>
      </c>
      <c r="C51" s="4">
        <v>16</v>
      </c>
      <c r="D51" s="4">
        <v>68</v>
      </c>
      <c r="E51" s="5">
        <f t="shared" si="0"/>
        <v>0.3235294117647059</v>
      </c>
      <c r="F51" s="5">
        <f t="shared" si="1"/>
        <v>0.23529411764705882</v>
      </c>
      <c r="G51" s="4">
        <v>17</v>
      </c>
      <c r="H51" s="4">
        <v>15</v>
      </c>
      <c r="I51" s="4">
        <v>88</v>
      </c>
      <c r="J51" s="5">
        <f t="shared" si="2"/>
        <v>0.19318181818181818</v>
      </c>
      <c r="K51" s="5">
        <f t="shared" si="3"/>
        <v>0.17045454545454544</v>
      </c>
      <c r="L51" s="4">
        <v>11</v>
      </c>
      <c r="M51" s="4">
        <v>4</v>
      </c>
      <c r="N51" s="4">
        <v>70</v>
      </c>
      <c r="O51" s="5">
        <f t="shared" si="12"/>
        <v>0.15714285714285714</v>
      </c>
      <c r="P51" s="5">
        <f t="shared" si="13"/>
        <v>5.7142857142857141E-2</v>
      </c>
    </row>
    <row r="52" spans="1:16" x14ac:dyDescent="0.25">
      <c r="A52" s="4" t="s">
        <v>78</v>
      </c>
      <c r="B52" s="4">
        <v>27</v>
      </c>
      <c r="C52" s="4">
        <v>24</v>
      </c>
      <c r="D52" s="4">
        <v>40</v>
      </c>
      <c r="E52" s="5">
        <f t="shared" si="0"/>
        <v>0.67500000000000004</v>
      </c>
      <c r="F52" s="5">
        <f t="shared" si="1"/>
        <v>0.6</v>
      </c>
      <c r="G52" s="4">
        <v>22</v>
      </c>
      <c r="H52" s="4">
        <v>18</v>
      </c>
      <c r="I52" s="4">
        <v>49</v>
      </c>
      <c r="J52" s="5">
        <f t="shared" si="2"/>
        <v>0.44897959183673469</v>
      </c>
      <c r="K52" s="5">
        <f t="shared" si="3"/>
        <v>0.36734693877551022</v>
      </c>
      <c r="L52" s="4">
        <v>15</v>
      </c>
      <c r="M52" s="4">
        <v>7</v>
      </c>
      <c r="N52" s="4">
        <v>46</v>
      </c>
      <c r="O52" s="5">
        <f t="shared" si="12"/>
        <v>0.32608695652173914</v>
      </c>
      <c r="P52" s="5">
        <f t="shared" si="13"/>
        <v>0.15217391304347827</v>
      </c>
    </row>
    <row r="53" spans="1:16" x14ac:dyDescent="0.25">
      <c r="A53" s="4" t="s">
        <v>79</v>
      </c>
      <c r="B53" s="4">
        <v>36</v>
      </c>
      <c r="C53" s="4">
        <v>30</v>
      </c>
      <c r="D53" s="4">
        <v>70</v>
      </c>
      <c r="E53" s="5">
        <f t="shared" si="0"/>
        <v>0.51428571428571423</v>
      </c>
      <c r="F53" s="5">
        <f t="shared" si="1"/>
        <v>0.42857142857142855</v>
      </c>
      <c r="G53" s="4">
        <v>29</v>
      </c>
      <c r="H53" s="4">
        <v>23</v>
      </c>
      <c r="I53" s="4">
        <v>81</v>
      </c>
      <c r="J53" s="5">
        <f t="shared" si="2"/>
        <v>0.35802469135802467</v>
      </c>
      <c r="K53" s="5">
        <f t="shared" si="3"/>
        <v>0.2839506172839506</v>
      </c>
      <c r="L53" s="4">
        <v>25</v>
      </c>
      <c r="M53" s="4">
        <v>5</v>
      </c>
      <c r="N53" s="4">
        <v>76</v>
      </c>
      <c r="O53" s="5">
        <f t="shared" si="12"/>
        <v>0.32894736842105265</v>
      </c>
      <c r="P53" s="5">
        <f t="shared" si="13"/>
        <v>6.5789473684210523E-2</v>
      </c>
    </row>
    <row r="54" spans="1:16" x14ac:dyDescent="0.25">
      <c r="A54" s="4" t="s">
        <v>80</v>
      </c>
      <c r="B54" s="4">
        <v>48</v>
      </c>
      <c r="C54" s="4">
        <v>39</v>
      </c>
      <c r="D54" s="4">
        <v>100</v>
      </c>
      <c r="E54" s="5">
        <f t="shared" si="0"/>
        <v>0.48</v>
      </c>
      <c r="F54" s="5">
        <f t="shared" si="1"/>
        <v>0.39</v>
      </c>
      <c r="G54" s="4">
        <v>40</v>
      </c>
      <c r="H54" s="4">
        <v>35</v>
      </c>
      <c r="I54" s="4">
        <v>102</v>
      </c>
      <c r="J54" s="5">
        <f t="shared" si="2"/>
        <v>0.39215686274509803</v>
      </c>
      <c r="K54" s="5">
        <f t="shared" si="3"/>
        <v>0.34313725490196079</v>
      </c>
      <c r="L54" s="4">
        <v>20</v>
      </c>
      <c r="M54" s="4">
        <v>3</v>
      </c>
      <c r="N54" s="4">
        <v>100</v>
      </c>
      <c r="O54" s="5">
        <f t="shared" si="12"/>
        <v>0.2</v>
      </c>
      <c r="P54" s="5">
        <f t="shared" si="13"/>
        <v>0.03</v>
      </c>
    </row>
    <row r="55" spans="1:16" x14ac:dyDescent="0.25">
      <c r="A55" s="4" t="s">
        <v>81</v>
      </c>
      <c r="B55" s="4">
        <v>46</v>
      </c>
      <c r="C55" s="4">
        <v>38</v>
      </c>
      <c r="D55" s="4">
        <v>127</v>
      </c>
      <c r="E55" s="5">
        <f t="shared" si="0"/>
        <v>0.36220472440944884</v>
      </c>
      <c r="F55" s="5">
        <f t="shared" si="1"/>
        <v>0.29921259842519687</v>
      </c>
      <c r="G55" s="4">
        <v>42</v>
      </c>
      <c r="H55" s="4">
        <v>36</v>
      </c>
      <c r="I55" s="4">
        <v>139</v>
      </c>
      <c r="J55" s="5">
        <f t="shared" si="2"/>
        <v>0.30215827338129497</v>
      </c>
      <c r="K55" s="5">
        <f t="shared" si="3"/>
        <v>0.25899280575539568</v>
      </c>
      <c r="L55" s="4">
        <v>21</v>
      </c>
      <c r="M55" s="4">
        <v>11</v>
      </c>
      <c r="N55" s="4">
        <v>129</v>
      </c>
      <c r="O55" s="5">
        <f t="shared" si="12"/>
        <v>0.16279069767441862</v>
      </c>
      <c r="P55" s="5">
        <f t="shared" si="13"/>
        <v>8.5271317829457363E-2</v>
      </c>
    </row>
    <row r="56" spans="1:16" x14ac:dyDescent="0.25">
      <c r="A56" s="4" t="s">
        <v>82</v>
      </c>
      <c r="B56" s="4">
        <v>37</v>
      </c>
      <c r="C56" s="4">
        <v>24</v>
      </c>
      <c r="D56" s="4">
        <v>88</v>
      </c>
      <c r="E56" s="5">
        <f t="shared" si="0"/>
        <v>0.42045454545454547</v>
      </c>
      <c r="F56" s="5">
        <f t="shared" si="1"/>
        <v>0.27272727272727271</v>
      </c>
      <c r="G56" s="4">
        <v>42</v>
      </c>
      <c r="H56" s="4">
        <v>21</v>
      </c>
      <c r="I56" s="4">
        <v>112</v>
      </c>
      <c r="J56" s="5">
        <f t="shared" si="2"/>
        <v>0.375</v>
      </c>
      <c r="K56" s="5">
        <f t="shared" si="3"/>
        <v>0.1875</v>
      </c>
      <c r="L56" s="4">
        <v>37</v>
      </c>
      <c r="M56" s="4">
        <v>8</v>
      </c>
      <c r="N56" s="4">
        <v>101</v>
      </c>
      <c r="O56" s="5">
        <f t="shared" si="12"/>
        <v>0.36633663366336633</v>
      </c>
      <c r="P56" s="5">
        <f t="shared" si="13"/>
        <v>7.9207920792079209E-2</v>
      </c>
    </row>
    <row r="57" spans="1:16" x14ac:dyDescent="0.25">
      <c r="A57" s="4" t="s">
        <v>83</v>
      </c>
      <c r="B57" s="4">
        <v>26</v>
      </c>
      <c r="C57" s="4">
        <v>24</v>
      </c>
      <c r="D57" s="4">
        <v>82</v>
      </c>
      <c r="E57" s="5">
        <f t="shared" si="0"/>
        <v>0.31707317073170732</v>
      </c>
      <c r="F57" s="5">
        <f t="shared" si="1"/>
        <v>0.29268292682926828</v>
      </c>
      <c r="G57" s="4">
        <v>25</v>
      </c>
      <c r="H57" s="4">
        <v>22</v>
      </c>
      <c r="I57" s="4">
        <v>88</v>
      </c>
      <c r="J57" s="5">
        <f t="shared" si="2"/>
        <v>0.28409090909090912</v>
      </c>
      <c r="K57" s="5">
        <f t="shared" si="3"/>
        <v>0.25</v>
      </c>
      <c r="L57" s="4">
        <v>10</v>
      </c>
      <c r="M57" s="4">
        <v>4</v>
      </c>
      <c r="N57" s="4">
        <v>97</v>
      </c>
      <c r="O57" s="5">
        <f t="shared" si="12"/>
        <v>0.10309278350515463</v>
      </c>
      <c r="P57" s="5">
        <f t="shared" si="13"/>
        <v>4.1237113402061855E-2</v>
      </c>
    </row>
    <row r="58" spans="1:16" x14ac:dyDescent="0.25">
      <c r="A58" s="4" t="s">
        <v>84</v>
      </c>
      <c r="B58" s="4">
        <v>80</v>
      </c>
      <c r="C58" s="4">
        <v>58</v>
      </c>
      <c r="D58" s="4">
        <v>154</v>
      </c>
      <c r="E58" s="5">
        <f t="shared" si="0"/>
        <v>0.51948051948051943</v>
      </c>
      <c r="F58" s="5">
        <f t="shared" si="1"/>
        <v>0.37662337662337664</v>
      </c>
      <c r="G58" s="4">
        <v>69</v>
      </c>
      <c r="H58" s="4">
        <v>44</v>
      </c>
      <c r="I58" s="4">
        <v>163</v>
      </c>
      <c r="J58" s="5">
        <f t="shared" si="2"/>
        <v>0.42331288343558282</v>
      </c>
      <c r="K58" s="5">
        <f t="shared" si="3"/>
        <v>0.26993865030674846</v>
      </c>
      <c r="L58" s="4">
        <v>39</v>
      </c>
      <c r="M58" s="4">
        <v>8</v>
      </c>
      <c r="N58" s="4">
        <v>149</v>
      </c>
      <c r="O58" s="5">
        <f t="shared" si="12"/>
        <v>0.26174496644295303</v>
      </c>
      <c r="P58" s="5">
        <f t="shared" si="13"/>
        <v>5.3691275167785234E-2</v>
      </c>
    </row>
    <row r="59" spans="1:16" x14ac:dyDescent="0.25">
      <c r="A59" s="4" t="s">
        <v>85</v>
      </c>
      <c r="B59" s="4">
        <v>35</v>
      </c>
      <c r="C59" s="4">
        <v>32</v>
      </c>
      <c r="D59" s="4">
        <v>113</v>
      </c>
      <c r="E59" s="5">
        <f t="shared" si="0"/>
        <v>0.30973451327433627</v>
      </c>
      <c r="F59" s="5">
        <f t="shared" si="1"/>
        <v>0.2831858407079646</v>
      </c>
      <c r="G59" s="4">
        <v>31</v>
      </c>
      <c r="H59" s="4">
        <v>23</v>
      </c>
      <c r="I59" s="4">
        <v>148</v>
      </c>
      <c r="J59" s="5">
        <f t="shared" si="2"/>
        <v>0.20945945945945946</v>
      </c>
      <c r="K59" s="5">
        <f t="shared" si="3"/>
        <v>0.1554054054054054</v>
      </c>
      <c r="L59" s="4">
        <v>18</v>
      </c>
      <c r="M59" s="4">
        <v>10</v>
      </c>
      <c r="N59" s="4">
        <v>140</v>
      </c>
      <c r="O59" s="5">
        <f t="shared" si="12"/>
        <v>0.12857142857142856</v>
      </c>
      <c r="P59" s="5">
        <f t="shared" si="13"/>
        <v>7.1428571428571425E-2</v>
      </c>
    </row>
    <row r="60" spans="1:16" x14ac:dyDescent="0.25">
      <c r="A60" s="4" t="s">
        <v>86</v>
      </c>
      <c r="B60" s="4">
        <v>34</v>
      </c>
      <c r="C60" s="4">
        <v>22</v>
      </c>
      <c r="D60" s="4">
        <v>77</v>
      </c>
      <c r="E60" s="5">
        <f t="shared" si="0"/>
        <v>0.44155844155844154</v>
      </c>
      <c r="F60" s="5">
        <f t="shared" si="1"/>
        <v>0.2857142857142857</v>
      </c>
      <c r="G60" s="4">
        <v>31</v>
      </c>
      <c r="H60" s="4">
        <v>23</v>
      </c>
      <c r="I60" s="4">
        <v>71</v>
      </c>
      <c r="J60" s="5">
        <f t="shared" si="2"/>
        <v>0.43661971830985913</v>
      </c>
      <c r="K60" s="5">
        <f t="shared" si="3"/>
        <v>0.323943661971831</v>
      </c>
      <c r="L60" s="4">
        <v>17</v>
      </c>
      <c r="M60" s="4">
        <v>5</v>
      </c>
      <c r="N60" s="4">
        <v>82</v>
      </c>
      <c r="O60" s="5">
        <f t="shared" si="12"/>
        <v>0.2073170731707317</v>
      </c>
      <c r="P60" s="5">
        <f t="shared" si="13"/>
        <v>6.097560975609756E-2</v>
      </c>
    </row>
    <row r="61" spans="1:16" x14ac:dyDescent="0.25">
      <c r="A61" s="4" t="s">
        <v>87</v>
      </c>
      <c r="B61" s="4">
        <v>24</v>
      </c>
      <c r="C61" s="4">
        <v>23</v>
      </c>
      <c r="D61" s="4">
        <v>87</v>
      </c>
      <c r="E61" s="5">
        <f t="shared" si="0"/>
        <v>0.27586206896551724</v>
      </c>
      <c r="F61" s="5">
        <f t="shared" si="1"/>
        <v>0.26436781609195403</v>
      </c>
      <c r="G61" s="4">
        <v>24</v>
      </c>
      <c r="H61" s="4">
        <v>22</v>
      </c>
      <c r="I61" s="4">
        <v>123</v>
      </c>
      <c r="J61" s="5">
        <f t="shared" si="2"/>
        <v>0.1951219512195122</v>
      </c>
      <c r="K61" s="5">
        <f t="shared" si="3"/>
        <v>0.17886178861788618</v>
      </c>
      <c r="L61" s="4">
        <v>6</v>
      </c>
      <c r="M61" s="4">
        <v>4</v>
      </c>
      <c r="N61" s="4">
        <v>95</v>
      </c>
      <c r="O61" s="5">
        <f t="shared" si="12"/>
        <v>6.3157894736842107E-2</v>
      </c>
      <c r="P61" s="5">
        <f t="shared" si="13"/>
        <v>4.2105263157894736E-2</v>
      </c>
    </row>
    <row r="62" spans="1:16" x14ac:dyDescent="0.25">
      <c r="A62" s="4" t="s">
        <v>88</v>
      </c>
      <c r="B62" s="4">
        <v>42</v>
      </c>
      <c r="C62" s="4">
        <v>36</v>
      </c>
      <c r="D62" s="4">
        <v>75</v>
      </c>
      <c r="E62" s="5">
        <f t="shared" si="0"/>
        <v>0.56000000000000005</v>
      </c>
      <c r="F62" s="5">
        <f t="shared" si="1"/>
        <v>0.48</v>
      </c>
      <c r="G62" s="4">
        <v>28</v>
      </c>
      <c r="H62" s="4">
        <v>28</v>
      </c>
      <c r="I62" s="4">
        <v>57</v>
      </c>
      <c r="J62" s="5">
        <f t="shared" si="2"/>
        <v>0.49122807017543857</v>
      </c>
      <c r="K62" s="5">
        <f t="shared" si="3"/>
        <v>0.49122807017543857</v>
      </c>
      <c r="L62" s="4">
        <v>19</v>
      </c>
      <c r="M62" s="4">
        <v>3</v>
      </c>
      <c r="N62" s="4">
        <v>65</v>
      </c>
      <c r="O62" s="5">
        <f t="shared" si="12"/>
        <v>0.29230769230769232</v>
      </c>
      <c r="P62" s="5">
        <f t="shared" si="13"/>
        <v>4.6153846153846156E-2</v>
      </c>
    </row>
    <row r="63" spans="1:16" x14ac:dyDescent="0.25">
      <c r="A63" s="4" t="s">
        <v>89</v>
      </c>
      <c r="B63" s="4">
        <v>55</v>
      </c>
      <c r="C63" s="4">
        <v>50</v>
      </c>
      <c r="D63" s="4">
        <v>125</v>
      </c>
      <c r="E63" s="5">
        <f t="shared" si="0"/>
        <v>0.44</v>
      </c>
      <c r="F63" s="5">
        <f t="shared" si="1"/>
        <v>0.4</v>
      </c>
      <c r="G63" s="4">
        <v>73</v>
      </c>
      <c r="H63" s="4">
        <v>60</v>
      </c>
      <c r="I63" s="4">
        <v>173</v>
      </c>
      <c r="J63" s="5">
        <f t="shared" si="2"/>
        <v>0.42196531791907516</v>
      </c>
      <c r="K63" s="5">
        <f t="shared" si="3"/>
        <v>0.34682080924855491</v>
      </c>
      <c r="L63" s="4">
        <v>36</v>
      </c>
      <c r="M63" s="4">
        <v>21</v>
      </c>
      <c r="N63" s="4">
        <v>158</v>
      </c>
      <c r="O63" s="5">
        <f t="shared" si="12"/>
        <v>0.22784810126582278</v>
      </c>
      <c r="P63" s="5">
        <f t="shared" si="13"/>
        <v>0.13291139240506328</v>
      </c>
    </row>
    <row r="64" spans="1:16" x14ac:dyDescent="0.25">
      <c r="A64" s="4" t="s">
        <v>90</v>
      </c>
      <c r="B64" s="4">
        <v>35</v>
      </c>
      <c r="C64" s="4">
        <v>31</v>
      </c>
      <c r="D64" s="4">
        <v>89</v>
      </c>
      <c r="E64" s="5">
        <f t="shared" si="0"/>
        <v>0.39325842696629215</v>
      </c>
      <c r="F64" s="5">
        <f t="shared" si="1"/>
        <v>0.34831460674157305</v>
      </c>
      <c r="G64" s="4">
        <v>31</v>
      </c>
      <c r="H64" s="4">
        <v>26</v>
      </c>
      <c r="I64" s="4">
        <v>120</v>
      </c>
      <c r="J64" s="5">
        <f t="shared" si="2"/>
        <v>0.25833333333333336</v>
      </c>
      <c r="K64" s="5">
        <f t="shared" si="3"/>
        <v>0.21666666666666667</v>
      </c>
      <c r="L64" s="4">
        <v>8</v>
      </c>
      <c r="M64" s="4">
        <v>3</v>
      </c>
      <c r="N64" s="4">
        <v>95</v>
      </c>
      <c r="O64" s="5">
        <f t="shared" si="12"/>
        <v>8.4210526315789472E-2</v>
      </c>
      <c r="P64" s="5">
        <f t="shared" si="13"/>
        <v>3.1578947368421054E-2</v>
      </c>
    </row>
    <row r="65" spans="1:16" x14ac:dyDescent="0.25">
      <c r="A65" s="4" t="s">
        <v>91</v>
      </c>
      <c r="B65" s="4">
        <v>22</v>
      </c>
      <c r="C65" s="4">
        <v>14</v>
      </c>
      <c r="D65" s="4">
        <v>79</v>
      </c>
      <c r="E65" s="5">
        <f t="shared" si="0"/>
        <v>0.27848101265822783</v>
      </c>
      <c r="F65" s="5">
        <f t="shared" si="1"/>
        <v>0.17721518987341772</v>
      </c>
      <c r="G65" s="4">
        <v>19</v>
      </c>
      <c r="H65" s="4">
        <v>19</v>
      </c>
      <c r="I65" s="4">
        <v>83</v>
      </c>
      <c r="J65" s="5">
        <f t="shared" si="2"/>
        <v>0.2289156626506024</v>
      </c>
      <c r="K65" s="5">
        <f t="shared" si="3"/>
        <v>0.2289156626506024</v>
      </c>
      <c r="L65" s="4">
        <v>10</v>
      </c>
      <c r="M65" s="4">
        <v>4</v>
      </c>
      <c r="N65" s="4">
        <v>81</v>
      </c>
      <c r="O65" s="5">
        <f t="shared" si="12"/>
        <v>0.12345679012345678</v>
      </c>
      <c r="P65" s="5">
        <f t="shared" si="13"/>
        <v>4.9382716049382713E-2</v>
      </c>
    </row>
    <row r="66" spans="1:16" x14ac:dyDescent="0.25">
      <c r="A66" s="4" t="s">
        <v>92</v>
      </c>
      <c r="B66" s="4">
        <v>14</v>
      </c>
      <c r="C66" s="4">
        <v>14</v>
      </c>
      <c r="D66" s="4">
        <v>42</v>
      </c>
      <c r="E66" s="5">
        <f t="shared" si="0"/>
        <v>0.33333333333333331</v>
      </c>
      <c r="F66" s="5">
        <f t="shared" si="1"/>
        <v>0.33333333333333331</v>
      </c>
      <c r="G66" s="4">
        <v>31</v>
      </c>
      <c r="H66" s="4">
        <v>26</v>
      </c>
      <c r="I66" s="4">
        <v>61</v>
      </c>
      <c r="J66" s="5">
        <f t="shared" si="2"/>
        <v>0.50819672131147542</v>
      </c>
      <c r="K66" s="5">
        <f t="shared" si="3"/>
        <v>0.42622950819672129</v>
      </c>
      <c r="L66" s="4">
        <v>11</v>
      </c>
      <c r="M66" s="4">
        <v>7</v>
      </c>
      <c r="N66" s="4">
        <v>50</v>
      </c>
      <c r="O66" s="5">
        <f t="shared" si="12"/>
        <v>0.22</v>
      </c>
      <c r="P66" s="5">
        <f t="shared" si="13"/>
        <v>0.14000000000000001</v>
      </c>
    </row>
    <row r="67" spans="1:16" x14ac:dyDescent="0.25">
      <c r="A67" s="4" t="s">
        <v>93</v>
      </c>
      <c r="B67" s="4">
        <v>36</v>
      </c>
      <c r="C67" s="4">
        <v>31</v>
      </c>
      <c r="D67" s="4">
        <v>75</v>
      </c>
      <c r="E67" s="5">
        <f t="shared" si="0"/>
        <v>0.48</v>
      </c>
      <c r="F67" s="5">
        <f t="shared" si="1"/>
        <v>0.41333333333333333</v>
      </c>
      <c r="G67" s="4">
        <v>32</v>
      </c>
      <c r="H67" s="4">
        <v>26</v>
      </c>
      <c r="I67" s="4">
        <v>94</v>
      </c>
      <c r="J67" s="5">
        <f t="shared" si="2"/>
        <v>0.34042553191489361</v>
      </c>
      <c r="K67" s="5">
        <f t="shared" si="3"/>
        <v>0.27659574468085107</v>
      </c>
      <c r="L67" s="4">
        <v>18</v>
      </c>
      <c r="M67" s="4">
        <v>3</v>
      </c>
      <c r="N67" s="4">
        <v>79</v>
      </c>
      <c r="O67" s="5">
        <f t="shared" si="12"/>
        <v>0.22784810126582278</v>
      </c>
      <c r="P67" s="5">
        <f t="shared" si="13"/>
        <v>3.7974683544303799E-2</v>
      </c>
    </row>
    <row r="68" spans="1:16" x14ac:dyDescent="0.25">
      <c r="A68" s="4" t="s">
        <v>94</v>
      </c>
      <c r="B68" s="4">
        <v>19</v>
      </c>
      <c r="C68" s="4">
        <v>14</v>
      </c>
      <c r="D68" s="4">
        <v>55</v>
      </c>
      <c r="E68" s="5">
        <f t="shared" ref="E68:E88" si="14">B68/D68</f>
        <v>0.34545454545454546</v>
      </c>
      <c r="F68" s="5">
        <f t="shared" ref="F68:F88" si="15">C68/D68</f>
        <v>0.25454545454545452</v>
      </c>
      <c r="G68" s="4">
        <v>26</v>
      </c>
      <c r="H68" s="4">
        <v>19</v>
      </c>
      <c r="I68" s="4">
        <v>71</v>
      </c>
      <c r="J68" s="5">
        <f t="shared" ref="J68:J88" si="16">G68/I68</f>
        <v>0.36619718309859156</v>
      </c>
      <c r="K68" s="5">
        <f t="shared" ref="K68:K88" si="17">H68/I68</f>
        <v>0.26760563380281688</v>
      </c>
      <c r="L68" s="4">
        <v>9</v>
      </c>
      <c r="M68" s="4">
        <v>4</v>
      </c>
      <c r="N68" s="4">
        <v>80</v>
      </c>
      <c r="O68" s="5">
        <f t="shared" si="12"/>
        <v>0.1125</v>
      </c>
      <c r="P68" s="5">
        <f t="shared" si="13"/>
        <v>0.05</v>
      </c>
    </row>
    <row r="69" spans="1:16" x14ac:dyDescent="0.25">
      <c r="A69" s="4" t="s">
        <v>95</v>
      </c>
      <c r="B69" s="4">
        <v>25</v>
      </c>
      <c r="C69" s="4">
        <v>20</v>
      </c>
      <c r="D69" s="4">
        <v>59</v>
      </c>
      <c r="E69" s="5">
        <f t="shared" si="14"/>
        <v>0.42372881355932202</v>
      </c>
      <c r="F69" s="5">
        <f t="shared" si="15"/>
        <v>0.33898305084745761</v>
      </c>
      <c r="G69" s="4">
        <v>41</v>
      </c>
      <c r="H69" s="4">
        <v>35</v>
      </c>
      <c r="I69" s="4">
        <v>77</v>
      </c>
      <c r="J69" s="5">
        <f t="shared" si="16"/>
        <v>0.53246753246753242</v>
      </c>
      <c r="K69" s="5">
        <f t="shared" si="17"/>
        <v>0.45454545454545453</v>
      </c>
      <c r="L69" s="4">
        <v>32</v>
      </c>
      <c r="M69" s="4">
        <v>23</v>
      </c>
      <c r="N69" s="4">
        <v>74</v>
      </c>
      <c r="O69" s="5">
        <f t="shared" si="12"/>
        <v>0.43243243243243246</v>
      </c>
      <c r="P69" s="5">
        <f t="shared" si="13"/>
        <v>0.3108108108108108</v>
      </c>
    </row>
    <row r="70" spans="1:16" x14ac:dyDescent="0.25">
      <c r="A70" s="4" t="s">
        <v>96</v>
      </c>
      <c r="B70" s="4">
        <v>88</v>
      </c>
      <c r="C70" s="4">
        <v>70</v>
      </c>
      <c r="D70" s="4">
        <v>211</v>
      </c>
      <c r="E70" s="5">
        <f t="shared" si="14"/>
        <v>0.41706161137440756</v>
      </c>
      <c r="F70" s="5">
        <f t="shared" si="15"/>
        <v>0.33175355450236965</v>
      </c>
      <c r="G70" s="4">
        <v>80</v>
      </c>
      <c r="H70" s="4">
        <v>63</v>
      </c>
      <c r="I70" s="4">
        <v>204</v>
      </c>
      <c r="J70" s="5">
        <f t="shared" si="16"/>
        <v>0.39215686274509803</v>
      </c>
      <c r="K70" s="5">
        <f t="shared" si="17"/>
        <v>0.30882352941176472</v>
      </c>
      <c r="L70" s="4">
        <v>26</v>
      </c>
      <c r="M70" s="4">
        <v>9</v>
      </c>
      <c r="N70" s="4">
        <v>237</v>
      </c>
      <c r="O70" s="5">
        <f t="shared" si="12"/>
        <v>0.10970464135021098</v>
      </c>
      <c r="P70" s="5">
        <f t="shared" si="13"/>
        <v>3.7974683544303799E-2</v>
      </c>
    </row>
    <row r="71" spans="1:16" x14ac:dyDescent="0.25">
      <c r="A71" s="4" t="s">
        <v>97</v>
      </c>
      <c r="B71" s="4">
        <v>9</v>
      </c>
      <c r="C71" s="4">
        <v>5</v>
      </c>
      <c r="D71" s="4">
        <v>51</v>
      </c>
      <c r="E71" s="5">
        <f t="shared" si="14"/>
        <v>0.17647058823529413</v>
      </c>
      <c r="F71" s="5">
        <f t="shared" si="15"/>
        <v>9.8039215686274508E-2</v>
      </c>
      <c r="G71" s="4">
        <v>4</v>
      </c>
      <c r="H71" s="4">
        <v>3</v>
      </c>
      <c r="I71" s="4">
        <v>46</v>
      </c>
      <c r="J71" s="5">
        <f t="shared" si="16"/>
        <v>8.6956521739130432E-2</v>
      </c>
      <c r="K71" s="5">
        <f t="shared" si="17"/>
        <v>6.5217391304347824E-2</v>
      </c>
      <c r="L71" s="4">
        <v>1</v>
      </c>
      <c r="M71" s="4">
        <v>0</v>
      </c>
      <c r="N71" s="4">
        <v>71</v>
      </c>
      <c r="O71" s="5">
        <f t="shared" si="12"/>
        <v>1.4084507042253521E-2</v>
      </c>
      <c r="P71" s="5">
        <f t="shared" si="13"/>
        <v>0</v>
      </c>
    </row>
    <row r="72" spans="1:16" x14ac:dyDescent="0.25">
      <c r="A72" s="4" t="s">
        <v>98</v>
      </c>
      <c r="B72" s="4">
        <v>29</v>
      </c>
      <c r="C72" s="4">
        <v>19</v>
      </c>
      <c r="D72" s="4">
        <v>79</v>
      </c>
      <c r="E72" s="5">
        <f t="shared" si="14"/>
        <v>0.36708860759493672</v>
      </c>
      <c r="F72" s="5">
        <f t="shared" si="15"/>
        <v>0.24050632911392406</v>
      </c>
      <c r="G72" s="4">
        <v>44</v>
      </c>
      <c r="H72" s="4">
        <v>28</v>
      </c>
      <c r="I72" s="4">
        <v>102</v>
      </c>
      <c r="J72" s="5">
        <f t="shared" si="16"/>
        <v>0.43137254901960786</v>
      </c>
      <c r="K72" s="5">
        <f t="shared" si="17"/>
        <v>0.27450980392156865</v>
      </c>
      <c r="L72" s="4">
        <v>42</v>
      </c>
      <c r="M72" s="4">
        <v>7</v>
      </c>
      <c r="N72" s="4">
        <v>125</v>
      </c>
      <c r="O72" s="5">
        <f t="shared" si="12"/>
        <v>0.33600000000000002</v>
      </c>
      <c r="P72" s="5">
        <f t="shared" si="13"/>
        <v>5.6000000000000001E-2</v>
      </c>
    </row>
    <row r="73" spans="1:16" x14ac:dyDescent="0.25">
      <c r="A73" s="4" t="s">
        <v>121</v>
      </c>
      <c r="B73" s="4">
        <v>52</v>
      </c>
      <c r="C73" s="4">
        <v>44</v>
      </c>
      <c r="D73" s="4">
        <v>103</v>
      </c>
      <c r="E73" s="5">
        <f t="shared" si="14"/>
        <v>0.50485436893203883</v>
      </c>
      <c r="F73" s="5">
        <f t="shared" si="15"/>
        <v>0.42718446601941745</v>
      </c>
      <c r="G73" s="4">
        <v>59</v>
      </c>
      <c r="H73" s="4">
        <v>43</v>
      </c>
      <c r="I73" s="4">
        <v>133</v>
      </c>
      <c r="J73" s="5">
        <f t="shared" si="16"/>
        <v>0.44360902255639095</v>
      </c>
      <c r="K73" s="5">
        <f t="shared" si="17"/>
        <v>0.32330827067669171</v>
      </c>
      <c r="L73" s="4">
        <v>25</v>
      </c>
      <c r="M73" s="4">
        <v>11</v>
      </c>
      <c r="N73" s="4">
        <v>126</v>
      </c>
      <c r="O73" s="5">
        <f t="shared" si="12"/>
        <v>0.1984126984126984</v>
      </c>
      <c r="P73" s="5">
        <f t="shared" si="13"/>
        <v>8.7301587301587297E-2</v>
      </c>
    </row>
    <row r="74" spans="1:16" x14ac:dyDescent="0.25">
      <c r="A74" s="4" t="s">
        <v>99</v>
      </c>
      <c r="B74" s="4">
        <v>74</v>
      </c>
      <c r="C74" s="4">
        <v>60</v>
      </c>
      <c r="D74" s="4">
        <v>173</v>
      </c>
      <c r="E74" s="5">
        <f t="shared" si="14"/>
        <v>0.4277456647398844</v>
      </c>
      <c r="F74" s="5">
        <f t="shared" si="15"/>
        <v>0.34682080924855491</v>
      </c>
      <c r="G74" s="4">
        <v>77</v>
      </c>
      <c r="H74" s="4">
        <v>45</v>
      </c>
      <c r="I74" s="4">
        <v>182</v>
      </c>
      <c r="J74" s="5">
        <f t="shared" si="16"/>
        <v>0.42307692307692307</v>
      </c>
      <c r="K74" s="5">
        <f t="shared" si="17"/>
        <v>0.24725274725274726</v>
      </c>
      <c r="L74" s="4">
        <v>42</v>
      </c>
      <c r="M74" s="4">
        <v>6</v>
      </c>
      <c r="N74" s="4">
        <v>203</v>
      </c>
      <c r="O74" s="5">
        <f t="shared" si="12"/>
        <v>0.20689655172413793</v>
      </c>
      <c r="P74" s="5">
        <f t="shared" si="13"/>
        <v>2.9556650246305417E-2</v>
      </c>
    </row>
    <row r="75" spans="1:16" x14ac:dyDescent="0.25">
      <c r="A75" s="4" t="s">
        <v>100</v>
      </c>
      <c r="B75" s="4">
        <v>31</v>
      </c>
      <c r="C75" s="4">
        <v>29</v>
      </c>
      <c r="D75" s="4">
        <v>82</v>
      </c>
      <c r="E75" s="5">
        <f t="shared" si="14"/>
        <v>0.37804878048780488</v>
      </c>
      <c r="F75" s="5">
        <f t="shared" si="15"/>
        <v>0.35365853658536583</v>
      </c>
      <c r="G75" s="4">
        <v>46</v>
      </c>
      <c r="H75" s="4">
        <v>39</v>
      </c>
      <c r="I75" s="4">
        <v>123</v>
      </c>
      <c r="J75" s="5">
        <f t="shared" si="16"/>
        <v>0.37398373983739835</v>
      </c>
      <c r="K75" s="5">
        <f t="shared" si="17"/>
        <v>0.31707317073170732</v>
      </c>
      <c r="L75" s="4">
        <v>23</v>
      </c>
      <c r="M75" s="4">
        <v>2</v>
      </c>
      <c r="N75" s="4">
        <v>125</v>
      </c>
      <c r="O75" s="5">
        <f t="shared" si="12"/>
        <v>0.184</v>
      </c>
      <c r="P75" s="5">
        <f t="shared" si="13"/>
        <v>1.6E-2</v>
      </c>
    </row>
    <row r="76" spans="1:16" x14ac:dyDescent="0.25">
      <c r="A76" s="4" t="s">
        <v>118</v>
      </c>
      <c r="B76" s="4">
        <v>27</v>
      </c>
      <c r="C76" s="4">
        <v>19</v>
      </c>
      <c r="D76" s="4">
        <v>36</v>
      </c>
      <c r="E76" s="5">
        <f t="shared" si="14"/>
        <v>0.75</v>
      </c>
      <c r="F76" s="5">
        <f t="shared" si="15"/>
        <v>0.52777777777777779</v>
      </c>
      <c r="G76" s="4">
        <v>19</v>
      </c>
      <c r="H76" s="4">
        <v>13</v>
      </c>
      <c r="I76" s="4">
        <v>36</v>
      </c>
      <c r="J76" s="5">
        <f t="shared" si="16"/>
        <v>0.52777777777777779</v>
      </c>
      <c r="K76" s="5">
        <f t="shared" si="17"/>
        <v>0.3611111111111111</v>
      </c>
      <c r="L76" s="4">
        <v>18</v>
      </c>
      <c r="M76" s="4">
        <v>0</v>
      </c>
      <c r="N76" s="4">
        <v>41</v>
      </c>
      <c r="O76" s="5">
        <f t="shared" si="12"/>
        <v>0.43902439024390244</v>
      </c>
      <c r="P76" s="5">
        <f t="shared" si="13"/>
        <v>0</v>
      </c>
    </row>
    <row r="77" spans="1:16" x14ac:dyDescent="0.25">
      <c r="A77" s="4" t="s">
        <v>101</v>
      </c>
      <c r="B77" s="4">
        <v>34</v>
      </c>
      <c r="C77" s="4">
        <v>26</v>
      </c>
      <c r="D77" s="4">
        <v>77</v>
      </c>
      <c r="E77" s="5">
        <f t="shared" si="14"/>
        <v>0.44155844155844154</v>
      </c>
      <c r="F77" s="5">
        <f t="shared" si="15"/>
        <v>0.33766233766233766</v>
      </c>
      <c r="G77" s="4">
        <v>32</v>
      </c>
      <c r="H77" s="4">
        <v>24</v>
      </c>
      <c r="I77" s="4">
        <v>88</v>
      </c>
      <c r="J77" s="5">
        <f t="shared" si="16"/>
        <v>0.36363636363636365</v>
      </c>
      <c r="K77" s="5">
        <f t="shared" si="17"/>
        <v>0.27272727272727271</v>
      </c>
      <c r="L77" s="4">
        <v>15</v>
      </c>
      <c r="M77" s="4">
        <v>4</v>
      </c>
      <c r="N77" s="4">
        <v>85</v>
      </c>
      <c r="O77" s="5">
        <f t="shared" si="12"/>
        <v>0.17647058823529413</v>
      </c>
      <c r="P77" s="5">
        <f t="shared" si="13"/>
        <v>4.7058823529411764E-2</v>
      </c>
    </row>
    <row r="78" spans="1:16" x14ac:dyDescent="0.25">
      <c r="A78" s="4" t="s">
        <v>34</v>
      </c>
      <c r="B78" s="4">
        <v>48</v>
      </c>
      <c r="C78" s="4">
        <v>38</v>
      </c>
      <c r="D78" s="4">
        <v>112</v>
      </c>
      <c r="E78" s="5">
        <f t="shared" si="14"/>
        <v>0.42857142857142855</v>
      </c>
      <c r="F78" s="5">
        <f t="shared" si="15"/>
        <v>0.3392857142857143</v>
      </c>
      <c r="G78" s="4">
        <v>69</v>
      </c>
      <c r="H78" s="4">
        <v>57</v>
      </c>
      <c r="I78" s="4">
        <v>128</v>
      </c>
      <c r="J78" s="5">
        <f t="shared" si="16"/>
        <v>0.5390625</v>
      </c>
      <c r="K78" s="5">
        <f t="shared" si="17"/>
        <v>0.4453125</v>
      </c>
      <c r="L78" s="4">
        <v>57</v>
      </c>
      <c r="M78" s="4">
        <v>38</v>
      </c>
      <c r="N78" s="4">
        <v>137</v>
      </c>
      <c r="O78" s="5">
        <f t="shared" si="12"/>
        <v>0.41605839416058393</v>
      </c>
      <c r="P78" s="5">
        <f t="shared" si="13"/>
        <v>0.27737226277372262</v>
      </c>
    </row>
    <row r="79" spans="1:16" x14ac:dyDescent="0.25">
      <c r="A79" s="4" t="s">
        <v>36</v>
      </c>
      <c r="B79" s="4">
        <v>37</v>
      </c>
      <c r="C79" s="4">
        <v>33</v>
      </c>
      <c r="D79" s="4">
        <v>148</v>
      </c>
      <c r="E79" s="5">
        <f t="shared" si="14"/>
        <v>0.25</v>
      </c>
      <c r="F79" s="5">
        <f t="shared" si="15"/>
        <v>0.22297297297297297</v>
      </c>
      <c r="G79" s="4">
        <v>41</v>
      </c>
      <c r="H79" s="4">
        <v>34</v>
      </c>
      <c r="I79" s="4">
        <v>149</v>
      </c>
      <c r="J79" s="5">
        <f t="shared" si="16"/>
        <v>0.27516778523489932</v>
      </c>
      <c r="K79" s="5">
        <f t="shared" si="17"/>
        <v>0.22818791946308725</v>
      </c>
      <c r="L79" s="4">
        <v>6</v>
      </c>
      <c r="M79" s="4">
        <v>3</v>
      </c>
      <c r="N79" s="4">
        <v>177</v>
      </c>
      <c r="O79" s="5">
        <f t="shared" si="12"/>
        <v>3.3898305084745763E-2</v>
      </c>
      <c r="P79" s="5">
        <f t="shared" si="13"/>
        <v>1.6949152542372881E-2</v>
      </c>
    </row>
    <row r="80" spans="1:16" x14ac:dyDescent="0.25">
      <c r="A80" s="4" t="s">
        <v>37</v>
      </c>
      <c r="B80" s="4">
        <v>45</v>
      </c>
      <c r="C80" s="4">
        <v>38</v>
      </c>
      <c r="D80" s="4">
        <v>151</v>
      </c>
      <c r="E80" s="5">
        <f t="shared" si="14"/>
        <v>0.29801324503311261</v>
      </c>
      <c r="F80" s="5">
        <f t="shared" si="15"/>
        <v>0.25165562913907286</v>
      </c>
      <c r="G80" s="4">
        <v>41</v>
      </c>
      <c r="H80" s="4">
        <v>36</v>
      </c>
      <c r="I80" s="4">
        <v>160</v>
      </c>
      <c r="J80" s="5">
        <f t="shared" si="16"/>
        <v>0.25624999999999998</v>
      </c>
      <c r="K80" s="5">
        <f t="shared" si="17"/>
        <v>0.22500000000000001</v>
      </c>
      <c r="L80" s="4">
        <v>9</v>
      </c>
      <c r="M80" s="4">
        <v>3</v>
      </c>
      <c r="N80" s="4">
        <v>148</v>
      </c>
      <c r="O80" s="5">
        <f t="shared" si="12"/>
        <v>6.0810810810810814E-2</v>
      </c>
      <c r="P80" s="5">
        <f t="shared" si="13"/>
        <v>2.0270270270270271E-2</v>
      </c>
    </row>
    <row r="81" spans="1:16" x14ac:dyDescent="0.25">
      <c r="A81" s="4" t="s">
        <v>38</v>
      </c>
      <c r="B81" s="4">
        <v>29</v>
      </c>
      <c r="C81" s="4">
        <v>24</v>
      </c>
      <c r="D81" s="4">
        <v>63</v>
      </c>
      <c r="E81" s="5">
        <f t="shared" si="14"/>
        <v>0.46031746031746029</v>
      </c>
      <c r="F81" s="5">
        <f t="shared" si="15"/>
        <v>0.38095238095238093</v>
      </c>
      <c r="G81" s="4">
        <v>36</v>
      </c>
      <c r="H81" s="4">
        <v>27</v>
      </c>
      <c r="I81" s="4">
        <v>76</v>
      </c>
      <c r="J81" s="5">
        <f t="shared" si="16"/>
        <v>0.47368421052631576</v>
      </c>
      <c r="K81" s="5">
        <f t="shared" si="17"/>
        <v>0.35526315789473684</v>
      </c>
      <c r="L81" s="4">
        <v>21</v>
      </c>
      <c r="M81" s="4">
        <v>9</v>
      </c>
      <c r="N81" s="4">
        <v>61</v>
      </c>
      <c r="O81" s="5">
        <f t="shared" si="12"/>
        <v>0.34426229508196721</v>
      </c>
      <c r="P81" s="5">
        <f t="shared" si="13"/>
        <v>0.14754098360655737</v>
      </c>
    </row>
    <row r="82" spans="1:16" x14ac:dyDescent="0.25">
      <c r="A82" s="4" t="s">
        <v>102</v>
      </c>
      <c r="B82" s="4">
        <v>20</v>
      </c>
      <c r="C82" s="4">
        <v>17</v>
      </c>
      <c r="D82" s="4">
        <v>80</v>
      </c>
      <c r="E82" s="5">
        <f t="shared" si="14"/>
        <v>0.25</v>
      </c>
      <c r="F82" s="5">
        <f t="shared" si="15"/>
        <v>0.21249999999999999</v>
      </c>
      <c r="G82" s="4">
        <v>34</v>
      </c>
      <c r="H82" s="4">
        <v>31</v>
      </c>
      <c r="I82" s="4">
        <v>100</v>
      </c>
      <c r="J82" s="5">
        <f t="shared" si="16"/>
        <v>0.34</v>
      </c>
      <c r="K82" s="5">
        <f t="shared" si="17"/>
        <v>0.31</v>
      </c>
      <c r="L82" s="4">
        <v>11</v>
      </c>
      <c r="M82" s="4">
        <v>3</v>
      </c>
      <c r="N82" s="4">
        <v>98</v>
      </c>
      <c r="O82" s="5">
        <f t="shared" si="12"/>
        <v>0.11224489795918367</v>
      </c>
      <c r="P82" s="5">
        <f t="shared" si="13"/>
        <v>3.0612244897959183E-2</v>
      </c>
    </row>
    <row r="83" spans="1:16" x14ac:dyDescent="0.25">
      <c r="A83" s="4" t="s">
        <v>103</v>
      </c>
      <c r="B83" s="4">
        <v>20</v>
      </c>
      <c r="C83" s="4">
        <v>15</v>
      </c>
      <c r="D83" s="4">
        <v>75</v>
      </c>
      <c r="E83" s="5">
        <f t="shared" si="14"/>
        <v>0.26666666666666666</v>
      </c>
      <c r="F83" s="5">
        <f t="shared" si="15"/>
        <v>0.2</v>
      </c>
      <c r="G83" s="4">
        <v>23</v>
      </c>
      <c r="H83" s="4">
        <v>19</v>
      </c>
      <c r="I83" s="4">
        <v>85</v>
      </c>
      <c r="J83" s="5">
        <f t="shared" si="16"/>
        <v>0.27058823529411763</v>
      </c>
      <c r="K83" s="5">
        <f t="shared" si="17"/>
        <v>0.22352941176470589</v>
      </c>
      <c r="L83" s="4">
        <v>4</v>
      </c>
      <c r="M83" s="4">
        <v>2</v>
      </c>
      <c r="N83" s="4">
        <v>77</v>
      </c>
      <c r="O83" s="5">
        <f t="shared" si="12"/>
        <v>5.1948051948051951E-2</v>
      </c>
      <c r="P83" s="5">
        <f t="shared" si="13"/>
        <v>2.5974025974025976E-2</v>
      </c>
    </row>
    <row r="84" spans="1:16" x14ac:dyDescent="0.25">
      <c r="A84" s="4" t="s">
        <v>104</v>
      </c>
      <c r="B84" s="4">
        <v>56</v>
      </c>
      <c r="C84" s="4">
        <v>55</v>
      </c>
      <c r="D84" s="4">
        <v>97</v>
      </c>
      <c r="E84" s="5">
        <f t="shared" si="14"/>
        <v>0.57731958762886593</v>
      </c>
      <c r="F84" s="5">
        <f t="shared" si="15"/>
        <v>0.5670103092783505</v>
      </c>
      <c r="G84" s="4">
        <v>55</v>
      </c>
      <c r="H84" s="4">
        <v>51</v>
      </c>
      <c r="I84" s="4">
        <v>102</v>
      </c>
      <c r="J84" s="5">
        <f t="shared" si="16"/>
        <v>0.53921568627450978</v>
      </c>
      <c r="K84" s="5">
        <f t="shared" si="17"/>
        <v>0.5</v>
      </c>
      <c r="L84" s="4">
        <v>38</v>
      </c>
      <c r="M84" s="4">
        <v>10</v>
      </c>
      <c r="N84" s="4">
        <v>120</v>
      </c>
      <c r="O84" s="5">
        <f t="shared" si="12"/>
        <v>0.31666666666666665</v>
      </c>
      <c r="P84" s="5">
        <f t="shared" si="13"/>
        <v>8.3333333333333329E-2</v>
      </c>
    </row>
    <row r="85" spans="1:16" x14ac:dyDescent="0.25">
      <c r="A85" s="4" t="s">
        <v>105</v>
      </c>
      <c r="B85" s="4">
        <v>32</v>
      </c>
      <c r="C85" s="4">
        <v>29</v>
      </c>
      <c r="D85" s="4">
        <v>56</v>
      </c>
      <c r="E85" s="5">
        <f t="shared" si="14"/>
        <v>0.5714285714285714</v>
      </c>
      <c r="F85" s="5">
        <f t="shared" si="15"/>
        <v>0.5178571428571429</v>
      </c>
      <c r="G85" s="4">
        <v>35</v>
      </c>
      <c r="H85" s="4">
        <v>34</v>
      </c>
      <c r="I85" s="4">
        <v>80</v>
      </c>
      <c r="J85" s="5">
        <f t="shared" si="16"/>
        <v>0.4375</v>
      </c>
      <c r="K85" s="5">
        <f t="shared" si="17"/>
        <v>0.42499999999999999</v>
      </c>
      <c r="L85" s="4">
        <v>43</v>
      </c>
      <c r="M85" s="4">
        <v>4</v>
      </c>
      <c r="N85" s="4">
        <v>90</v>
      </c>
      <c r="O85" s="5">
        <f t="shared" si="12"/>
        <v>0.4777777777777778</v>
      </c>
      <c r="P85" s="5">
        <f t="shared" si="13"/>
        <v>4.4444444444444446E-2</v>
      </c>
    </row>
    <row r="86" spans="1:16" x14ac:dyDescent="0.25">
      <c r="A86" s="4" t="s">
        <v>106</v>
      </c>
      <c r="B86" s="4">
        <v>71</v>
      </c>
      <c r="C86" s="4">
        <v>68</v>
      </c>
      <c r="D86" s="4">
        <v>124</v>
      </c>
      <c r="E86" s="5">
        <f t="shared" si="14"/>
        <v>0.57258064516129037</v>
      </c>
      <c r="F86" s="5">
        <f t="shared" si="15"/>
        <v>0.54838709677419351</v>
      </c>
      <c r="G86" s="4">
        <v>74</v>
      </c>
      <c r="H86" s="4">
        <v>67</v>
      </c>
      <c r="I86" s="4">
        <v>134</v>
      </c>
      <c r="J86" s="5">
        <f t="shared" si="16"/>
        <v>0.55223880597014929</v>
      </c>
      <c r="K86" s="5">
        <f t="shared" si="17"/>
        <v>0.5</v>
      </c>
      <c r="L86" s="4">
        <v>22</v>
      </c>
      <c r="M86" s="4">
        <v>8</v>
      </c>
      <c r="N86" s="4">
        <v>130</v>
      </c>
      <c r="O86" s="5">
        <f t="shared" si="12"/>
        <v>0.16923076923076924</v>
      </c>
      <c r="P86" s="5">
        <f t="shared" si="13"/>
        <v>6.1538461538461542E-2</v>
      </c>
    </row>
    <row r="87" spans="1:16" x14ac:dyDescent="0.25">
      <c r="A87" s="4" t="s">
        <v>107</v>
      </c>
      <c r="B87" s="4">
        <v>27</v>
      </c>
      <c r="C87" s="4">
        <v>27</v>
      </c>
      <c r="D87" s="4">
        <v>67</v>
      </c>
      <c r="E87" s="5">
        <f t="shared" si="14"/>
        <v>0.40298507462686567</v>
      </c>
      <c r="F87" s="5">
        <f t="shared" si="15"/>
        <v>0.40298507462686567</v>
      </c>
      <c r="G87" s="4">
        <v>26</v>
      </c>
      <c r="H87" s="4">
        <v>25</v>
      </c>
      <c r="I87" s="4">
        <v>76</v>
      </c>
      <c r="J87" s="5">
        <f t="shared" si="16"/>
        <v>0.34210526315789475</v>
      </c>
      <c r="K87" s="5">
        <f t="shared" si="17"/>
        <v>0.32894736842105265</v>
      </c>
      <c r="L87" s="4">
        <v>8</v>
      </c>
      <c r="M87" s="4">
        <v>3</v>
      </c>
      <c r="N87" s="4">
        <v>69</v>
      </c>
      <c r="O87" s="5">
        <f t="shared" si="12"/>
        <v>0.11594202898550725</v>
      </c>
      <c r="P87" s="5">
        <f t="shared" si="13"/>
        <v>4.3478260869565216E-2</v>
      </c>
    </row>
    <row r="88" spans="1:16" s="10" customFormat="1" x14ac:dyDescent="0.25">
      <c r="A88" s="10" t="s">
        <v>119</v>
      </c>
      <c r="B88" s="10">
        <f>SUM(B2:B87)</f>
        <v>3191</v>
      </c>
      <c r="C88" s="10">
        <f>SUM(C2:C87)</f>
        <v>2671</v>
      </c>
      <c r="D88" s="10">
        <f t="shared" ref="D88:I88" si="18">SUM(D2:D87)</f>
        <v>7932</v>
      </c>
      <c r="E88" s="11">
        <f t="shared" si="14"/>
        <v>0.40229450327786181</v>
      </c>
      <c r="F88" s="11">
        <f t="shared" si="15"/>
        <v>0.33673726676752397</v>
      </c>
      <c r="G88" s="10">
        <f>SUM(G2:G87)</f>
        <v>3356</v>
      </c>
      <c r="H88" s="10">
        <f>SUM(H2:H87)</f>
        <v>2706</v>
      </c>
      <c r="I88" s="10">
        <f t="shared" si="18"/>
        <v>9281</v>
      </c>
      <c r="J88" s="11">
        <f t="shared" si="16"/>
        <v>0.36159896562870381</v>
      </c>
      <c r="K88" s="11">
        <f t="shared" si="17"/>
        <v>0.29156340911539702</v>
      </c>
      <c r="L88" s="10">
        <f>SUM(L2:L87)</f>
        <v>1832</v>
      </c>
      <c r="M88" s="10">
        <f>SUM(M2:M87)</f>
        <v>651</v>
      </c>
      <c r="N88" s="10">
        <f t="shared" ref="N88:P88" si="19">SUM(N2:N87)</f>
        <v>9065</v>
      </c>
      <c r="O88" s="11">
        <f t="shared" si="12"/>
        <v>0.20209597352454495</v>
      </c>
      <c r="P88" s="11">
        <f t="shared" si="13"/>
        <v>7.1814671814671813E-2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L1" workbookViewId="0">
      <selection activeCell="W11" sqref="W11"/>
    </sheetView>
  </sheetViews>
  <sheetFormatPr baseColWidth="10" defaultRowHeight="15" x14ac:dyDescent="0.25"/>
  <cols>
    <col min="1" max="1" width="30" bestFit="1" customWidth="1"/>
    <col min="2" max="3" width="19.5703125" bestFit="1" customWidth="1"/>
    <col min="4" max="4" width="20.42578125" bestFit="1" customWidth="1"/>
    <col min="5" max="5" width="29.140625" style="1" bestFit="1" customWidth="1"/>
    <col min="6" max="6" width="28.42578125" style="1" bestFit="1" customWidth="1"/>
    <col min="7" max="7" width="19.42578125" style="6" bestFit="1" customWidth="1"/>
    <col min="8" max="8" width="19.42578125" bestFit="1" customWidth="1"/>
    <col min="9" max="9" width="20.42578125" bestFit="1" customWidth="1"/>
    <col min="10" max="10" width="29" style="1" bestFit="1" customWidth="1"/>
    <col min="11" max="11" width="29" style="1" customWidth="1"/>
    <col min="12" max="12" width="19.42578125" style="6" bestFit="1" customWidth="1"/>
    <col min="13" max="13" width="19.42578125" bestFit="1" customWidth="1"/>
    <col min="14" max="14" width="21.5703125" bestFit="1" customWidth="1"/>
    <col min="15" max="16" width="29" style="1" bestFit="1" customWidth="1"/>
    <col min="17" max="17" width="19.42578125" style="6" bestFit="1" customWidth="1"/>
    <col min="18" max="18" width="19.42578125" bestFit="1" customWidth="1"/>
    <col min="19" max="19" width="21.5703125" bestFit="1" customWidth="1"/>
    <col min="20" max="21" width="29" style="1" bestFit="1" customWidth="1"/>
  </cols>
  <sheetData>
    <row r="1" spans="1:21" x14ac:dyDescent="0.25">
      <c r="A1" t="s">
        <v>122</v>
      </c>
      <c r="B1" t="s">
        <v>128</v>
      </c>
      <c r="C1" t="s">
        <v>129</v>
      </c>
      <c r="D1" t="s">
        <v>130</v>
      </c>
      <c r="E1" t="s">
        <v>131</v>
      </c>
      <c r="F1" t="s">
        <v>132</v>
      </c>
      <c r="G1" s="6" t="s">
        <v>124</v>
      </c>
      <c r="H1" t="s">
        <v>123</v>
      </c>
      <c r="I1" t="s">
        <v>125</v>
      </c>
      <c r="J1" s="1" t="s">
        <v>127</v>
      </c>
      <c r="K1" s="1" t="s">
        <v>126</v>
      </c>
      <c r="L1" s="6" t="s">
        <v>136</v>
      </c>
      <c r="M1" t="s">
        <v>135</v>
      </c>
      <c r="N1" t="s">
        <v>137</v>
      </c>
      <c r="O1" s="1" t="s">
        <v>138</v>
      </c>
      <c r="P1" s="1" t="s">
        <v>139</v>
      </c>
      <c r="Q1" s="6" t="s">
        <v>151</v>
      </c>
      <c r="R1" t="s">
        <v>152</v>
      </c>
      <c r="S1" t="s">
        <v>153</v>
      </c>
      <c r="T1" s="1" t="s">
        <v>154</v>
      </c>
      <c r="U1" s="1" t="s">
        <v>155</v>
      </c>
    </row>
    <row r="2" spans="1:21" s="2" customFormat="1" x14ac:dyDescent="0.25">
      <c r="A2" s="2" t="s">
        <v>108</v>
      </c>
      <c r="B2" s="2">
        <f>'Coberturas ZBS 65 años'!B6+'Coberturas ZBS 65 años'!B7+'Coberturas ZBS 65 años'!B9+'Coberturas ZBS 65 años'!B50+'Coberturas ZBS 65 años'!B51+'Coberturas ZBS 65 años'!B52+'Coberturas ZBS 65 años'!B57+'Coberturas ZBS 65 años'!B59+'Coberturas ZBS 65 años'!B61+'Coberturas ZBS 65 años'!B64+'Coberturas ZBS 65 años'!B65+'Coberturas ZBS 65 años'!B68+'Coberturas ZBS 65 años'!B70+'Coberturas ZBS 65 años'!B71</f>
        <v>1228</v>
      </c>
      <c r="C2" s="2">
        <f>'Coberturas ZBS 65 años'!C6+'Coberturas ZBS 65 años'!C7+'Coberturas ZBS 65 años'!C9+'Coberturas ZBS 65 años'!C50+'Coberturas ZBS 65 años'!C51+'Coberturas ZBS 65 años'!C52+'Coberturas ZBS 65 años'!C57+'Coberturas ZBS 65 años'!C59+'Coberturas ZBS 65 años'!C61+'Coberturas ZBS 65 años'!C64+'Coberturas ZBS 65 años'!C65+'Coberturas ZBS 65 años'!C68+'Coberturas ZBS 65 años'!C70+'Coberturas ZBS 65 años'!C71</f>
        <v>1107</v>
      </c>
      <c r="D2" s="2">
        <f>'Coberturas ZBS 65 años'!D6+'Coberturas ZBS 65 años'!D7+'Coberturas ZBS 65 años'!D9+'Coberturas ZBS 65 años'!D50+'Coberturas ZBS 65 años'!D51+'Coberturas ZBS 65 años'!D52+'Coberturas ZBS 65 años'!D57+'Coberturas ZBS 65 años'!D59+'Coberturas ZBS 65 años'!D61+'Coberturas ZBS 65 años'!D64+'Coberturas ZBS 65 años'!D65+'Coberturas ZBS 65 años'!D68+'Coberturas ZBS 65 años'!D70+'Coberturas ZBS 65 años'!D71</f>
        <v>2939</v>
      </c>
      <c r="E2" s="3">
        <f t="shared" ref="E2:E11" si="0">B2/D2</f>
        <v>0.41782919360326642</v>
      </c>
      <c r="F2" s="3">
        <f>C2/D2</f>
        <v>0.37665872745831913</v>
      </c>
      <c r="G2" s="2">
        <f>'Coberturas ZBS 65 años'!G6+'Coberturas ZBS 65 años'!G7+'Coberturas ZBS 65 años'!G9+'Coberturas ZBS 65 años'!G50+'Coberturas ZBS 65 años'!G51+'Coberturas ZBS 65 años'!G52+'Coberturas ZBS 65 años'!G57+'Coberturas ZBS 65 años'!G59+'Coberturas ZBS 65 años'!G61+'Coberturas ZBS 65 años'!G64+'Coberturas ZBS 65 años'!G65+'Coberturas ZBS 65 años'!G68+'Coberturas ZBS 65 años'!G70+'Coberturas ZBS 65 años'!G71</f>
        <v>1027</v>
      </c>
      <c r="H2" s="2">
        <f>'Coberturas ZBS 65 años'!H6+'Coberturas ZBS 65 años'!H7+'Coberturas ZBS 65 años'!H9+'Coberturas ZBS 65 años'!H50+'Coberturas ZBS 65 años'!H51+'Coberturas ZBS 65 años'!H52+'Coberturas ZBS 65 años'!H57+'Coberturas ZBS 65 años'!H59+'Coberturas ZBS 65 años'!H61+'Coberturas ZBS 65 años'!H64+'Coberturas ZBS 65 años'!H65+'Coberturas ZBS 65 años'!H68+'Coberturas ZBS 65 años'!H70+'Coberturas ZBS 65 años'!H71</f>
        <v>919</v>
      </c>
      <c r="I2" s="2">
        <f>'Coberturas ZBS 65 años'!I6+'Coberturas ZBS 65 años'!I7+'Coberturas ZBS 65 años'!I9+'Coberturas ZBS 65 años'!I50+'Coberturas ZBS 65 años'!I51+'Coberturas ZBS 65 años'!I52+'Coberturas ZBS 65 años'!I57+'Coberturas ZBS 65 años'!I59+'Coberturas ZBS 65 años'!I61+'Coberturas ZBS 65 años'!I64+'Coberturas ZBS 65 años'!I65+'Coberturas ZBS 65 años'!I68+'Coberturas ZBS 65 años'!I70+'Coberturas ZBS 65 años'!I71</f>
        <v>3098</v>
      </c>
      <c r="J2" s="3">
        <f>G2/I2</f>
        <v>0.33150419625564881</v>
      </c>
      <c r="K2" s="3">
        <f>H2/I2</f>
        <v>0.29664299548095546</v>
      </c>
      <c r="L2" s="2">
        <f>'Coberturas ZBS 65 años'!L6+'Coberturas ZBS 65 años'!L7+'Coberturas ZBS 65 años'!L9+'Coberturas ZBS 65 años'!L50+'Coberturas ZBS 65 años'!L51+'Coberturas ZBS 65 años'!L52+'Coberturas ZBS 65 años'!L57+'Coberturas ZBS 65 años'!L59+'Coberturas ZBS 65 años'!L61+'Coberturas ZBS 65 años'!L64+'Coberturas ZBS 65 años'!L65+'Coberturas ZBS 65 años'!L68+'Coberturas ZBS 65 años'!L70+'Coberturas ZBS 65 años'!L71</f>
        <v>1020</v>
      </c>
      <c r="M2" s="2">
        <f>'Coberturas ZBS 65 años'!M6+'Coberturas ZBS 65 años'!M7+'Coberturas ZBS 65 años'!M9+'Coberturas ZBS 65 años'!M50+'Coberturas ZBS 65 años'!M51+'Coberturas ZBS 65 años'!M52+'Coberturas ZBS 65 años'!M57+'Coberturas ZBS 65 años'!M59+'Coberturas ZBS 65 años'!M61+'Coberturas ZBS 65 años'!M64+'Coberturas ZBS 65 años'!M65+'Coberturas ZBS 65 años'!M68+'Coberturas ZBS 65 años'!M70+'Coberturas ZBS 65 años'!M71</f>
        <v>888</v>
      </c>
      <c r="N2" s="2">
        <f>'Coberturas ZBS 65 años'!N6+'Coberturas ZBS 65 años'!N7+'Coberturas ZBS 65 años'!N9+'Coberturas ZBS 65 años'!N50+'Coberturas ZBS 65 años'!N51+'Coberturas ZBS 65 años'!N52+'Coberturas ZBS 65 años'!N57+'Coberturas ZBS 65 años'!N59+'Coberturas ZBS 65 años'!N61+'Coberturas ZBS 65 años'!N64+'Coberturas ZBS 65 años'!N65+'Coberturas ZBS 65 años'!N68+'Coberturas ZBS 65 años'!N70+'Coberturas ZBS 65 años'!N71</f>
        <v>3213</v>
      </c>
      <c r="O2" s="3">
        <f>L2/N2</f>
        <v>0.31746031746031744</v>
      </c>
      <c r="P2" s="3">
        <f>M2/N2</f>
        <v>0.27637721755368816</v>
      </c>
      <c r="Q2" s="2">
        <f>'Coberturas ZBS 65 años'!Q6+'Coberturas ZBS 65 años'!Q7+'Coberturas ZBS 65 años'!Q9+'Coberturas ZBS 65 años'!Q50+'Coberturas ZBS 65 años'!Q51+'Coberturas ZBS 65 años'!Q52+'Coberturas ZBS 65 años'!Q57+'Coberturas ZBS 65 años'!Q59+'Coberturas ZBS 65 años'!Q61+'Coberturas ZBS 65 años'!Q64+'Coberturas ZBS 65 años'!Q65+'Coberturas ZBS 65 años'!Q68+'Coberturas ZBS 65 años'!Q70+'Coberturas ZBS 65 años'!Q71</f>
        <v>351</v>
      </c>
      <c r="R2" s="2">
        <f>'Coberturas ZBS 65 años'!R6+'Coberturas ZBS 65 años'!R7+'Coberturas ZBS 65 años'!R9+'Coberturas ZBS 65 años'!R50+'Coberturas ZBS 65 años'!R51+'Coberturas ZBS 65 años'!R52+'Coberturas ZBS 65 años'!R57+'Coberturas ZBS 65 años'!R59+'Coberturas ZBS 65 años'!R61+'Coberturas ZBS 65 años'!R64+'Coberturas ZBS 65 años'!R65+'Coberturas ZBS 65 años'!R68+'Coberturas ZBS 65 años'!R70+'Coberturas ZBS 65 años'!R71</f>
        <v>121</v>
      </c>
      <c r="S2" s="2">
        <f>'Coberturas ZBS 65 años'!S6+'Coberturas ZBS 65 años'!S7+'Coberturas ZBS 65 años'!S9+'Coberturas ZBS 65 años'!S50+'Coberturas ZBS 65 años'!S51+'Coberturas ZBS 65 años'!S52+'Coberturas ZBS 65 años'!S57+'Coberturas ZBS 65 años'!S59+'Coberturas ZBS 65 años'!S61+'Coberturas ZBS 65 años'!S64+'Coberturas ZBS 65 años'!S65+'Coberturas ZBS 65 años'!S68+'Coberturas ZBS 65 años'!S70+'Coberturas ZBS 65 años'!S71</f>
        <v>3267</v>
      </c>
      <c r="T2" s="3">
        <f>Q2/S2</f>
        <v>0.10743801652892562</v>
      </c>
      <c r="U2" s="3">
        <f>R2/S2</f>
        <v>3.7037037037037035E-2</v>
      </c>
    </row>
    <row r="3" spans="1:21" s="2" customFormat="1" x14ac:dyDescent="0.25">
      <c r="A3" s="2" t="s">
        <v>109</v>
      </c>
      <c r="B3" s="2">
        <f>'Coberturas ZBS 65 años'!B17+'Coberturas ZBS 65 años'!B18+'Coberturas ZBS 65 años'!B19+'Coberturas ZBS 65 años'!B20+'Coberturas ZBS 65 años'!B21+'Coberturas ZBS 65 años'!B22+'Coberturas ZBS 65 años'!B23+'Coberturas ZBS 65 años'!B24+'Coberturas ZBS 65 años'!B25+'Coberturas ZBS 65 años'!B26+'Coberturas ZBS 65 años'!B27+'Coberturas ZBS 65 años'!B33+'Coberturas ZBS 65 años'!B35+'Coberturas ZBS 65 años'!B36+'Coberturas ZBS 65 años'!B45+'Coberturas ZBS 65 años'!B77</f>
        <v>1621</v>
      </c>
      <c r="C3" s="2">
        <f>'Coberturas ZBS 65 años'!C17+'Coberturas ZBS 65 años'!C18+'Coberturas ZBS 65 años'!C19+'Coberturas ZBS 65 años'!C20+'Coberturas ZBS 65 años'!C21+'Coberturas ZBS 65 años'!C22+'Coberturas ZBS 65 años'!C23+'Coberturas ZBS 65 años'!C24+'Coberturas ZBS 65 años'!C25+'Coberturas ZBS 65 años'!C26+'Coberturas ZBS 65 años'!C27+'Coberturas ZBS 65 años'!C33+'Coberturas ZBS 65 años'!C35+'Coberturas ZBS 65 años'!C36+'Coberturas ZBS 65 años'!C45+'Coberturas ZBS 65 años'!C77</f>
        <v>1416</v>
      </c>
      <c r="D3" s="2">
        <f>'Coberturas ZBS 65 años'!D17+'Coberturas ZBS 65 años'!D18+'Coberturas ZBS 65 años'!D19+'Coberturas ZBS 65 años'!D20+'Coberturas ZBS 65 años'!D21+'Coberturas ZBS 65 años'!D22+'Coberturas ZBS 65 años'!D23+'Coberturas ZBS 65 años'!D24+'Coberturas ZBS 65 años'!D25+'Coberturas ZBS 65 años'!D26+'Coberturas ZBS 65 años'!D27+'Coberturas ZBS 65 años'!D33+'Coberturas ZBS 65 años'!D35+'Coberturas ZBS 65 años'!D36+'Coberturas ZBS 65 años'!D45+'Coberturas ZBS 65 años'!D77</f>
        <v>3356</v>
      </c>
      <c r="E3" s="3">
        <f t="shared" si="0"/>
        <v>0.48301549463647198</v>
      </c>
      <c r="F3" s="3">
        <f t="shared" ref="F3:F11" si="1">C3/D3</f>
        <v>0.42193087008343266</v>
      </c>
      <c r="G3" s="2">
        <f>'Coberturas ZBS 65 años'!G17+'Coberturas ZBS 65 años'!G18+'Coberturas ZBS 65 años'!G19+'Coberturas ZBS 65 años'!G20+'Coberturas ZBS 65 años'!G21+'Coberturas ZBS 65 años'!G22+'Coberturas ZBS 65 años'!G23+'Coberturas ZBS 65 años'!G24+'Coberturas ZBS 65 años'!G25+'Coberturas ZBS 65 años'!G26+'Coberturas ZBS 65 años'!G27+'Coberturas ZBS 65 años'!G33+'Coberturas ZBS 65 años'!G35+'Coberturas ZBS 65 años'!G36+'Coberturas ZBS 65 años'!G45+'Coberturas ZBS 65 años'!G77</f>
        <v>1296</v>
      </c>
      <c r="H3" s="2">
        <f>'Coberturas ZBS 65 años'!H17+'Coberturas ZBS 65 años'!H18+'Coberturas ZBS 65 años'!H19+'Coberturas ZBS 65 años'!H20+'Coberturas ZBS 65 años'!H21+'Coberturas ZBS 65 años'!H22+'Coberturas ZBS 65 años'!H23+'Coberturas ZBS 65 años'!H24+'Coberturas ZBS 65 años'!H25+'Coberturas ZBS 65 años'!H26+'Coberturas ZBS 65 años'!H27+'Coberturas ZBS 65 años'!H33+'Coberturas ZBS 65 años'!H35+'Coberturas ZBS 65 años'!H36+'Coberturas ZBS 65 años'!H45+'Coberturas ZBS 65 años'!H77</f>
        <v>1115</v>
      </c>
      <c r="I3" s="2">
        <f>'Coberturas ZBS 65 años'!I17+'Coberturas ZBS 65 años'!I18+'Coberturas ZBS 65 años'!I19+'Coberturas ZBS 65 años'!I20+'Coberturas ZBS 65 años'!I21+'Coberturas ZBS 65 años'!I22+'Coberturas ZBS 65 años'!I23+'Coberturas ZBS 65 años'!I24+'Coberturas ZBS 65 años'!I25+'Coberturas ZBS 65 años'!I26+'Coberturas ZBS 65 años'!I27+'Coberturas ZBS 65 años'!I33+'Coberturas ZBS 65 años'!I35+'Coberturas ZBS 65 años'!I36+'Coberturas ZBS 65 años'!I45+'Coberturas ZBS 65 años'!I77</f>
        <v>3376</v>
      </c>
      <c r="J3" s="3">
        <f t="shared" ref="J3:J10" si="2">G3/I3</f>
        <v>0.38388625592417064</v>
      </c>
      <c r="K3" s="3">
        <f t="shared" ref="K3:K11" si="3">H3/I3</f>
        <v>0.33027251184834122</v>
      </c>
      <c r="L3" s="2">
        <f>'Coberturas ZBS 65 años'!L17+'Coberturas ZBS 65 años'!L18+'Coberturas ZBS 65 años'!L19+'Coberturas ZBS 65 años'!L20+'Coberturas ZBS 65 años'!L21+'Coberturas ZBS 65 años'!L22+'Coberturas ZBS 65 años'!L23+'Coberturas ZBS 65 años'!L24+'Coberturas ZBS 65 años'!L25+'Coberturas ZBS 65 años'!L26+'Coberturas ZBS 65 años'!L27+'Coberturas ZBS 65 años'!L33+'Coberturas ZBS 65 años'!L35+'Coberturas ZBS 65 años'!L36+'Coberturas ZBS 65 años'!L45+'Coberturas ZBS 65 años'!L77</f>
        <v>1263</v>
      </c>
      <c r="M3" s="2">
        <f>'Coberturas ZBS 65 años'!M17+'Coberturas ZBS 65 años'!M18+'Coberturas ZBS 65 años'!M19+'Coberturas ZBS 65 años'!M20+'Coberturas ZBS 65 años'!M21+'Coberturas ZBS 65 años'!M22+'Coberturas ZBS 65 años'!M23+'Coberturas ZBS 65 años'!M24+'Coberturas ZBS 65 años'!M25+'Coberturas ZBS 65 años'!M26+'Coberturas ZBS 65 años'!M27+'Coberturas ZBS 65 años'!M33+'Coberturas ZBS 65 años'!M35+'Coberturas ZBS 65 años'!M36+'Coberturas ZBS 65 años'!M45+'Coberturas ZBS 65 años'!M77</f>
        <v>1082</v>
      </c>
      <c r="N3" s="2">
        <f>'Coberturas ZBS 65 años'!N17+'Coberturas ZBS 65 años'!N18+'Coberturas ZBS 65 años'!N19+'Coberturas ZBS 65 años'!N20+'Coberturas ZBS 65 años'!N21+'Coberturas ZBS 65 años'!N22+'Coberturas ZBS 65 años'!N23+'Coberturas ZBS 65 años'!N24+'Coberturas ZBS 65 años'!N25+'Coberturas ZBS 65 años'!N26+'Coberturas ZBS 65 años'!N27+'Coberturas ZBS 65 años'!N33+'Coberturas ZBS 65 años'!N35+'Coberturas ZBS 65 años'!N36+'Coberturas ZBS 65 años'!N45+'Coberturas ZBS 65 años'!N77</f>
        <v>3327</v>
      </c>
      <c r="O3" s="3">
        <f t="shared" ref="O3:O11" si="4">L3/N3</f>
        <v>0.37962128043282234</v>
      </c>
      <c r="P3" s="3">
        <f t="shared" ref="P3:P11" si="5">M3/N3</f>
        <v>0.32521791403666966</v>
      </c>
      <c r="Q3" s="2">
        <f>'Coberturas ZBS 65 años'!Q17+'Coberturas ZBS 65 años'!Q18+'Coberturas ZBS 65 años'!Q19+'Coberturas ZBS 65 años'!Q20+'Coberturas ZBS 65 años'!Q21+'Coberturas ZBS 65 años'!Q22+'Coberturas ZBS 65 años'!Q23+'Coberturas ZBS 65 años'!Q24+'Coberturas ZBS 65 años'!Q25+'Coberturas ZBS 65 años'!Q26+'Coberturas ZBS 65 años'!Q27+'Coberturas ZBS 65 años'!Q33+'Coberturas ZBS 65 años'!Q35+'Coberturas ZBS 65 años'!Q36+'Coberturas ZBS 65 años'!Q45+'Coberturas ZBS 65 años'!Q77</f>
        <v>745</v>
      </c>
      <c r="R3" s="2">
        <f>'Coberturas ZBS 65 años'!R17+'Coberturas ZBS 65 años'!R18+'Coberturas ZBS 65 años'!R19+'Coberturas ZBS 65 años'!R20+'Coberturas ZBS 65 años'!R21+'Coberturas ZBS 65 años'!R22+'Coberturas ZBS 65 años'!R23+'Coberturas ZBS 65 años'!R24+'Coberturas ZBS 65 años'!R25+'Coberturas ZBS 65 años'!R26+'Coberturas ZBS 65 años'!R27+'Coberturas ZBS 65 años'!R33+'Coberturas ZBS 65 años'!R35+'Coberturas ZBS 65 años'!R36+'Coberturas ZBS 65 años'!R45+'Coberturas ZBS 65 años'!R77</f>
        <v>264</v>
      </c>
      <c r="S3" s="2">
        <f>'Coberturas ZBS 65 años'!S17+'Coberturas ZBS 65 años'!S18+'Coberturas ZBS 65 años'!S19+'Coberturas ZBS 65 años'!S20+'Coberturas ZBS 65 años'!S21+'Coberturas ZBS 65 años'!S22+'Coberturas ZBS 65 años'!S23+'Coberturas ZBS 65 años'!S24+'Coberturas ZBS 65 años'!S25+'Coberturas ZBS 65 años'!S26+'Coberturas ZBS 65 años'!S27+'Coberturas ZBS 65 años'!S33+'Coberturas ZBS 65 años'!S35+'Coberturas ZBS 65 años'!S36+'Coberturas ZBS 65 años'!S45+'Coberturas ZBS 65 años'!S77</f>
        <v>3515</v>
      </c>
      <c r="T3" s="3">
        <f t="shared" ref="T3:T11" si="6">Q3/S3</f>
        <v>0.21194879089615931</v>
      </c>
      <c r="U3" s="3">
        <f t="shared" ref="U3:U11" si="7">R3/S3</f>
        <v>7.5106685633001422E-2</v>
      </c>
    </row>
    <row r="4" spans="1:21" s="2" customFormat="1" x14ac:dyDescent="0.25">
      <c r="A4" s="2" t="s">
        <v>110</v>
      </c>
      <c r="B4" s="2">
        <f>'Coberturas ZBS 65 años'!B4+'Coberturas ZBS 65 años'!B5+'Coberturas ZBS 65 años'!B38+'Coberturas ZBS 65 años'!B39+'Coberturas ZBS 65 años'!B40+'Coberturas ZBS 65 años'!B41+'Coberturas ZBS 65 años'!B42+'Coberturas ZBS 65 años'!B78+'Coberturas ZBS 65 años'!B84+'Coberturas ZBS 65 años'!B85</f>
        <v>1014</v>
      </c>
      <c r="C4" s="2">
        <f>'Coberturas ZBS 65 años'!C4+'Coberturas ZBS 65 años'!C5+'Coberturas ZBS 65 años'!C38+'Coberturas ZBS 65 años'!C39+'Coberturas ZBS 65 años'!C40+'Coberturas ZBS 65 años'!C41+'Coberturas ZBS 65 años'!C42+'Coberturas ZBS 65 años'!C78+'Coberturas ZBS 65 años'!C84+'Coberturas ZBS 65 años'!C85</f>
        <v>923</v>
      </c>
      <c r="D4" s="2">
        <f>'Coberturas ZBS 65 años'!D4+'Coberturas ZBS 65 años'!D5+'Coberturas ZBS 65 años'!D38+'Coberturas ZBS 65 años'!D39+'Coberturas ZBS 65 años'!D40+'Coberturas ZBS 65 años'!D41+'Coberturas ZBS 65 años'!D42+'Coberturas ZBS 65 años'!D78+'Coberturas ZBS 65 años'!D84+'Coberturas ZBS 65 años'!D85</f>
        <v>1858</v>
      </c>
      <c r="E4" s="3">
        <f t="shared" si="0"/>
        <v>0.54574811625403663</v>
      </c>
      <c r="F4" s="3">
        <f t="shared" si="1"/>
        <v>0.4967707212055974</v>
      </c>
      <c r="G4" s="2">
        <f>'Coberturas ZBS 65 años'!G4+'Coberturas ZBS 65 años'!G5+'Coberturas ZBS 65 años'!G38+'Coberturas ZBS 65 años'!G39+'Coberturas ZBS 65 años'!G40+'Coberturas ZBS 65 años'!G41+'Coberturas ZBS 65 años'!G42+'Coberturas ZBS 65 años'!G78+'Coberturas ZBS 65 años'!G84+'Coberturas ZBS 65 años'!G85</f>
        <v>912</v>
      </c>
      <c r="H4" s="2">
        <f>'Coberturas ZBS 65 años'!H4+'Coberturas ZBS 65 años'!H5+'Coberturas ZBS 65 años'!H38+'Coberturas ZBS 65 años'!H39+'Coberturas ZBS 65 años'!H40+'Coberturas ZBS 65 años'!H41+'Coberturas ZBS 65 años'!H42+'Coberturas ZBS 65 años'!H78+'Coberturas ZBS 65 años'!H84+'Coberturas ZBS 65 años'!H85</f>
        <v>836</v>
      </c>
      <c r="I4" s="2">
        <f>'Coberturas ZBS 65 años'!I4+'Coberturas ZBS 65 años'!I5+'Coberturas ZBS 65 años'!I38+'Coberturas ZBS 65 años'!I39+'Coberturas ZBS 65 años'!I40+'Coberturas ZBS 65 años'!I41+'Coberturas ZBS 65 años'!I42+'Coberturas ZBS 65 años'!I78+'Coberturas ZBS 65 años'!I84+'Coberturas ZBS 65 años'!I85</f>
        <v>1943</v>
      </c>
      <c r="J4" s="3">
        <f t="shared" si="2"/>
        <v>0.46937725167267114</v>
      </c>
      <c r="K4" s="3">
        <f t="shared" si="3"/>
        <v>0.43026248069994855</v>
      </c>
      <c r="L4" s="2">
        <f>'Coberturas ZBS 65 años'!L4+'Coberturas ZBS 65 años'!L5+'Coberturas ZBS 65 años'!L38+'Coberturas ZBS 65 años'!L39+'Coberturas ZBS 65 años'!L40+'Coberturas ZBS 65 años'!L41+'Coberturas ZBS 65 años'!L42+'Coberturas ZBS 65 años'!L78+'Coberturas ZBS 65 años'!L84+'Coberturas ZBS 65 años'!L85</f>
        <v>718</v>
      </c>
      <c r="M4" s="2">
        <f>'Coberturas ZBS 65 años'!M4+'Coberturas ZBS 65 años'!M5+'Coberturas ZBS 65 años'!M38+'Coberturas ZBS 65 años'!M39+'Coberturas ZBS 65 años'!M40+'Coberturas ZBS 65 años'!M41+'Coberturas ZBS 65 años'!M42+'Coberturas ZBS 65 años'!M78+'Coberturas ZBS 65 años'!M84+'Coberturas ZBS 65 años'!M85</f>
        <v>620</v>
      </c>
      <c r="N4" s="2">
        <f>'Coberturas ZBS 65 años'!N4+'Coberturas ZBS 65 años'!N5+'Coberturas ZBS 65 años'!N38+'Coberturas ZBS 65 años'!N39+'Coberturas ZBS 65 años'!N40+'Coberturas ZBS 65 años'!N41+'Coberturas ZBS 65 años'!N42+'Coberturas ZBS 65 años'!N78+'Coberturas ZBS 65 años'!N84+'Coberturas ZBS 65 años'!N85</f>
        <v>2004</v>
      </c>
      <c r="O4" s="3">
        <f t="shared" si="4"/>
        <v>0.35828343313373251</v>
      </c>
      <c r="P4" s="3">
        <f t="shared" si="5"/>
        <v>0.30938123752495011</v>
      </c>
      <c r="Q4" s="2">
        <f>'Coberturas ZBS 65 años'!Q4+'Coberturas ZBS 65 años'!Q5+'Coberturas ZBS 65 años'!Q38+'Coberturas ZBS 65 años'!Q39+'Coberturas ZBS 65 años'!Q40+'Coberturas ZBS 65 años'!Q41+'Coberturas ZBS 65 años'!Q42+'Coberturas ZBS 65 años'!Q78+'Coberturas ZBS 65 años'!Q84+'Coberturas ZBS 65 años'!Q85</f>
        <v>459</v>
      </c>
      <c r="R4" s="2">
        <f>'Coberturas ZBS 65 años'!R4+'Coberturas ZBS 65 años'!R5+'Coberturas ZBS 65 años'!R38+'Coberturas ZBS 65 años'!R39+'Coberturas ZBS 65 años'!R40+'Coberturas ZBS 65 años'!R41+'Coberturas ZBS 65 años'!R42+'Coberturas ZBS 65 años'!R78+'Coberturas ZBS 65 años'!R84+'Coberturas ZBS 65 años'!R85</f>
        <v>157</v>
      </c>
      <c r="S4" s="2">
        <f>'Coberturas ZBS 65 años'!S4+'Coberturas ZBS 65 años'!S5+'Coberturas ZBS 65 años'!S38+'Coberturas ZBS 65 años'!S39+'Coberturas ZBS 65 años'!S40+'Coberturas ZBS 65 años'!S41+'Coberturas ZBS 65 años'!S42+'Coberturas ZBS 65 años'!S78+'Coberturas ZBS 65 años'!S84+'Coberturas ZBS 65 años'!S85</f>
        <v>2023</v>
      </c>
      <c r="T4" s="3">
        <f t="shared" si="6"/>
        <v>0.22689075630252101</v>
      </c>
      <c r="U4" s="3">
        <f t="shared" si="7"/>
        <v>7.7607513593672767E-2</v>
      </c>
    </row>
    <row r="5" spans="1:21" s="2" customFormat="1" x14ac:dyDescent="0.25">
      <c r="A5" s="2" t="s">
        <v>111</v>
      </c>
      <c r="B5" s="2">
        <f>'Coberturas ZBS 65 años'!B13+'Coberturas ZBS 65 años'!B14+'Coberturas ZBS 65 años'!B15+'Coberturas ZBS 65 años'!B16+'Coberturas ZBS 65 años'!B28+'Coberturas ZBS 65 años'!B49</f>
        <v>466</v>
      </c>
      <c r="C5" s="2">
        <f>'Coberturas ZBS 65 años'!C13+'Coberturas ZBS 65 años'!C14+'Coberturas ZBS 65 años'!C15+'Coberturas ZBS 65 años'!C16+'Coberturas ZBS 65 años'!C28+'Coberturas ZBS 65 años'!C49</f>
        <v>395</v>
      </c>
      <c r="D5" s="2">
        <f>'Coberturas ZBS 65 años'!D13+'Coberturas ZBS 65 años'!D14+'Coberturas ZBS 65 años'!D15+'Coberturas ZBS 65 años'!D16+'Coberturas ZBS 65 años'!D28+'Coberturas ZBS 65 años'!D49</f>
        <v>978</v>
      </c>
      <c r="E5" s="3">
        <f t="shared" si="0"/>
        <v>0.47648261758691207</v>
      </c>
      <c r="F5" s="3">
        <f t="shared" si="1"/>
        <v>0.40388548057259716</v>
      </c>
      <c r="G5" s="2">
        <f>'Coberturas ZBS 65 años'!G13+'Coberturas ZBS 65 años'!G14+'Coberturas ZBS 65 años'!G15+'Coberturas ZBS 65 años'!G16+'Coberturas ZBS 65 años'!G28+'Coberturas ZBS 65 años'!G49</f>
        <v>362</v>
      </c>
      <c r="H5" s="2">
        <f>'Coberturas ZBS 65 años'!H13+'Coberturas ZBS 65 años'!H14+'Coberturas ZBS 65 años'!H15+'Coberturas ZBS 65 años'!H16+'Coberturas ZBS 65 años'!H28+'Coberturas ZBS 65 años'!H49</f>
        <v>265</v>
      </c>
      <c r="I5" s="2">
        <f>'Coberturas ZBS 65 años'!I13+'Coberturas ZBS 65 años'!I14+'Coberturas ZBS 65 años'!I15+'Coberturas ZBS 65 años'!I16+'Coberturas ZBS 65 años'!I28+'Coberturas ZBS 65 años'!I49</f>
        <v>1012</v>
      </c>
      <c r="J5" s="3">
        <f t="shared" si="2"/>
        <v>0.35770750988142291</v>
      </c>
      <c r="K5" s="3">
        <f t="shared" si="3"/>
        <v>0.26185770750988141</v>
      </c>
      <c r="L5" s="2">
        <f>'Coberturas ZBS 65 años'!L13+'Coberturas ZBS 65 años'!L14+'Coberturas ZBS 65 años'!L15+'Coberturas ZBS 65 años'!L16+'Coberturas ZBS 65 años'!L28+'Coberturas ZBS 65 años'!L49</f>
        <v>348</v>
      </c>
      <c r="M5" s="2">
        <f>'Coberturas ZBS 65 años'!M13+'Coberturas ZBS 65 años'!M14+'Coberturas ZBS 65 años'!M15+'Coberturas ZBS 65 años'!M16+'Coberturas ZBS 65 años'!M28+'Coberturas ZBS 65 años'!M49</f>
        <v>265</v>
      </c>
      <c r="N5" s="2">
        <f>'Coberturas ZBS 65 años'!N13+'Coberturas ZBS 65 años'!N14+'Coberturas ZBS 65 años'!N15+'Coberturas ZBS 65 años'!N16+'Coberturas ZBS 65 años'!N28+'Coberturas ZBS 65 años'!N49</f>
        <v>1018</v>
      </c>
      <c r="O5" s="3">
        <f t="shared" si="4"/>
        <v>0.34184675834970529</v>
      </c>
      <c r="P5" s="3">
        <f t="shared" si="5"/>
        <v>0.26031434184675833</v>
      </c>
      <c r="Q5" s="2">
        <f>'Coberturas ZBS 65 años'!Q13+'Coberturas ZBS 65 años'!Q14+'Coberturas ZBS 65 años'!Q15+'Coberturas ZBS 65 años'!Q16+'Coberturas ZBS 65 años'!Q28+'Coberturas ZBS 65 años'!Q49</f>
        <v>153</v>
      </c>
      <c r="R5" s="2">
        <f>'Coberturas ZBS 65 años'!R13+'Coberturas ZBS 65 años'!R14+'Coberturas ZBS 65 años'!R15+'Coberturas ZBS 65 años'!R16+'Coberturas ZBS 65 años'!R28+'Coberturas ZBS 65 años'!R49</f>
        <v>39</v>
      </c>
      <c r="S5" s="2">
        <f>'Coberturas ZBS 65 años'!S13+'Coberturas ZBS 65 años'!S14+'Coberturas ZBS 65 años'!S15+'Coberturas ZBS 65 años'!S16+'Coberturas ZBS 65 años'!S28+'Coberturas ZBS 65 años'!S49</f>
        <v>999</v>
      </c>
      <c r="T5" s="3">
        <f t="shared" si="6"/>
        <v>0.15315315315315314</v>
      </c>
      <c r="U5" s="3">
        <f t="shared" si="7"/>
        <v>3.903903903903904E-2</v>
      </c>
    </row>
    <row r="6" spans="1:21" s="2" customFormat="1" x14ac:dyDescent="0.25">
      <c r="A6" s="2" t="s">
        <v>112</v>
      </c>
      <c r="B6" s="2">
        <f>'Coberturas ZBS 65 años'!B34+'Coberturas ZBS 65 años'!B86+'Coberturas ZBS 65 años'!B87</f>
        <v>381</v>
      </c>
      <c r="C6" s="2">
        <f>'Coberturas ZBS 65 años'!C34+'Coberturas ZBS 65 años'!C86+'Coberturas ZBS 65 años'!C87</f>
        <v>355</v>
      </c>
      <c r="D6" s="2">
        <f>'Coberturas ZBS 65 años'!D34+'Coberturas ZBS 65 años'!D86+'Coberturas ZBS 65 años'!D87</f>
        <v>753</v>
      </c>
      <c r="E6" s="3">
        <f t="shared" si="0"/>
        <v>0.50597609561752988</v>
      </c>
      <c r="F6" s="3">
        <f t="shared" si="1"/>
        <v>0.4714475431606906</v>
      </c>
      <c r="G6" s="2">
        <f>'Coberturas ZBS 65 años'!G34+'Coberturas ZBS 65 años'!G86+'Coberturas ZBS 65 años'!G87</f>
        <v>305</v>
      </c>
      <c r="H6" s="2">
        <f>'Coberturas ZBS 65 años'!H34+'Coberturas ZBS 65 años'!H86+'Coberturas ZBS 65 años'!H87</f>
        <v>299</v>
      </c>
      <c r="I6" s="2">
        <f>'Coberturas ZBS 65 años'!I34+'Coberturas ZBS 65 años'!I86+'Coberturas ZBS 65 años'!I87</f>
        <v>764</v>
      </c>
      <c r="J6" s="3">
        <f t="shared" si="2"/>
        <v>0.39921465968586389</v>
      </c>
      <c r="K6" s="3">
        <f t="shared" si="3"/>
        <v>0.3913612565445026</v>
      </c>
      <c r="L6" s="2">
        <f>'Coberturas ZBS 65 años'!L34+'Coberturas ZBS 65 años'!L86+'Coberturas ZBS 65 años'!L87</f>
        <v>285</v>
      </c>
      <c r="M6" s="2">
        <f>'Coberturas ZBS 65 años'!M34+'Coberturas ZBS 65 años'!M86+'Coberturas ZBS 65 años'!M87</f>
        <v>262</v>
      </c>
      <c r="N6" s="2">
        <f>'Coberturas ZBS 65 años'!N34+'Coberturas ZBS 65 años'!N86+'Coberturas ZBS 65 años'!N87</f>
        <v>782</v>
      </c>
      <c r="O6" s="3">
        <f t="shared" si="4"/>
        <v>0.36445012787723785</v>
      </c>
      <c r="P6" s="3">
        <f t="shared" si="5"/>
        <v>0.33503836317135549</v>
      </c>
      <c r="Q6" s="2">
        <f>'Coberturas ZBS 65 años'!Q34+'Coberturas ZBS 65 años'!Q86+'Coberturas ZBS 65 años'!Q87</f>
        <v>58</v>
      </c>
      <c r="R6" s="2">
        <f>'Coberturas ZBS 65 años'!R34+'Coberturas ZBS 65 años'!R86+'Coberturas ZBS 65 años'!R87</f>
        <v>20</v>
      </c>
      <c r="S6" s="2">
        <f>'Coberturas ZBS 65 años'!S34+'Coberturas ZBS 65 años'!S86+'Coberturas ZBS 65 años'!S87</f>
        <v>751</v>
      </c>
      <c r="T6" s="3">
        <f t="shared" si="6"/>
        <v>7.7230359520639141E-2</v>
      </c>
      <c r="U6" s="3">
        <f t="shared" si="7"/>
        <v>2.6631158455392809E-2</v>
      </c>
    </row>
    <row r="7" spans="1:21" s="2" customFormat="1" x14ac:dyDescent="0.25">
      <c r="A7" s="2" t="s">
        <v>113</v>
      </c>
      <c r="B7" s="2">
        <f>'Coberturas ZBS 65 años'!B2+'Coberturas ZBS 65 años'!B8+'Coberturas ZBS 65 años'!B10+'Coberturas ZBS 65 años'!B29+'Coberturas ZBS 65 años'!B32+'Coberturas ZBS 65 años'!B37+'Coberturas ZBS 65 años'!B43+'Coberturas ZBS 65 años'!B46+'Coberturas ZBS 65 años'!B47+'Coberturas ZBS 65 años'!B48+'Coberturas ZBS 65 años'!B56+'Coberturas ZBS 65 años'!B58+'Coberturas ZBS 65 años'!B60+'Coberturas ZBS 65 años'!B72+'Coberturas ZBS 65 años'!B74+'Coberturas ZBS 65 años'!B76</f>
        <v>1512</v>
      </c>
      <c r="C7" s="2">
        <f>'Coberturas ZBS 65 años'!C2+'Coberturas ZBS 65 años'!C8+'Coberturas ZBS 65 años'!C10+'Coberturas ZBS 65 años'!C29+'Coberturas ZBS 65 años'!C32+'Coberturas ZBS 65 años'!C37+'Coberturas ZBS 65 años'!C43+'Coberturas ZBS 65 años'!C46+'Coberturas ZBS 65 años'!C47+'Coberturas ZBS 65 años'!C48+'Coberturas ZBS 65 años'!C56+'Coberturas ZBS 65 años'!C58+'Coberturas ZBS 65 años'!C60+'Coberturas ZBS 65 años'!C72+'Coberturas ZBS 65 años'!C74+'Coberturas ZBS 65 años'!C76</f>
        <v>1329</v>
      </c>
      <c r="D7" s="2">
        <f>'Coberturas ZBS 65 años'!D2+'Coberturas ZBS 65 años'!D8+'Coberturas ZBS 65 años'!D10+'Coberturas ZBS 65 años'!D29+'Coberturas ZBS 65 años'!D32+'Coberturas ZBS 65 años'!D37+'Coberturas ZBS 65 años'!D43+'Coberturas ZBS 65 años'!D46+'Coberturas ZBS 65 años'!D47+'Coberturas ZBS 65 años'!D48+'Coberturas ZBS 65 años'!D56+'Coberturas ZBS 65 años'!D58+'Coberturas ZBS 65 años'!D60+'Coberturas ZBS 65 años'!D72+'Coberturas ZBS 65 años'!D74+'Coberturas ZBS 65 años'!D76</f>
        <v>2868</v>
      </c>
      <c r="E7" s="3">
        <f t="shared" si="0"/>
        <v>0.52719665271966532</v>
      </c>
      <c r="F7" s="3">
        <f t="shared" si="1"/>
        <v>0.46338912133891214</v>
      </c>
      <c r="G7" s="2">
        <f>'Coberturas ZBS 65 años'!G2+'Coberturas ZBS 65 años'!G8+'Coberturas ZBS 65 años'!G10+'Coberturas ZBS 65 años'!G29+'Coberturas ZBS 65 años'!G32+'Coberturas ZBS 65 años'!G37+'Coberturas ZBS 65 años'!G43+'Coberturas ZBS 65 años'!G46+'Coberturas ZBS 65 años'!G47+'Coberturas ZBS 65 años'!G48+'Coberturas ZBS 65 años'!G56+'Coberturas ZBS 65 años'!G58+'Coberturas ZBS 65 años'!G60+'Coberturas ZBS 65 años'!G72+'Coberturas ZBS 65 años'!G74+'Coberturas ZBS 65 años'!G76</f>
        <v>1182</v>
      </c>
      <c r="H7" s="2">
        <f>'Coberturas ZBS 65 años'!H2+'Coberturas ZBS 65 años'!H8+'Coberturas ZBS 65 años'!H10+'Coberturas ZBS 65 años'!H29+'Coberturas ZBS 65 años'!H32+'Coberturas ZBS 65 años'!H37+'Coberturas ZBS 65 años'!H43+'Coberturas ZBS 65 años'!H46+'Coberturas ZBS 65 años'!H47+'Coberturas ZBS 65 años'!H48+'Coberturas ZBS 65 años'!H56+'Coberturas ZBS 65 años'!H58+'Coberturas ZBS 65 años'!H60+'Coberturas ZBS 65 años'!H72+'Coberturas ZBS 65 años'!H74+'Coberturas ZBS 65 años'!H76</f>
        <v>1022</v>
      </c>
      <c r="I7" s="2">
        <f>'Coberturas ZBS 65 años'!I2+'Coberturas ZBS 65 años'!I8+'Coberturas ZBS 65 años'!I10+'Coberturas ZBS 65 años'!I29+'Coberturas ZBS 65 años'!I32+'Coberturas ZBS 65 años'!I37+'Coberturas ZBS 65 años'!I43+'Coberturas ZBS 65 años'!I46+'Coberturas ZBS 65 años'!I47+'Coberturas ZBS 65 años'!I48+'Coberturas ZBS 65 años'!I56+'Coberturas ZBS 65 años'!I58+'Coberturas ZBS 65 años'!I60+'Coberturas ZBS 65 años'!I72+'Coberturas ZBS 65 años'!I74+'Coberturas ZBS 65 años'!I76</f>
        <v>3009</v>
      </c>
      <c r="J7" s="3">
        <f t="shared" si="2"/>
        <v>0.39282153539381853</v>
      </c>
      <c r="K7" s="3">
        <f t="shared" si="3"/>
        <v>0.33964772349617811</v>
      </c>
      <c r="L7" s="2">
        <f>'Coberturas ZBS 65 años'!L2+'Coberturas ZBS 65 años'!L8+'Coberturas ZBS 65 años'!L10+'Coberturas ZBS 65 años'!L29+'Coberturas ZBS 65 años'!L32+'Coberturas ZBS 65 años'!L37+'Coberturas ZBS 65 años'!L43+'Coberturas ZBS 65 años'!L46+'Coberturas ZBS 65 años'!L47+'Coberturas ZBS 65 años'!L48+'Coberturas ZBS 65 años'!L56+'Coberturas ZBS 65 años'!L58+'Coberturas ZBS 65 años'!L60+'Coberturas ZBS 65 años'!L72+'Coberturas ZBS 65 años'!L74+'Coberturas ZBS 65 años'!L76</f>
        <v>1203</v>
      </c>
      <c r="M7" s="2">
        <f>'Coberturas ZBS 65 años'!M2+'Coberturas ZBS 65 años'!M8+'Coberturas ZBS 65 años'!M10+'Coberturas ZBS 65 años'!M29+'Coberturas ZBS 65 años'!M32+'Coberturas ZBS 65 años'!M37+'Coberturas ZBS 65 años'!M43+'Coberturas ZBS 65 años'!M46+'Coberturas ZBS 65 años'!M47+'Coberturas ZBS 65 años'!M48+'Coberturas ZBS 65 años'!M56+'Coberturas ZBS 65 años'!M58+'Coberturas ZBS 65 años'!M60+'Coberturas ZBS 65 años'!M72+'Coberturas ZBS 65 años'!M74+'Coberturas ZBS 65 años'!M76</f>
        <v>953</v>
      </c>
      <c r="N7" s="2">
        <f>'Coberturas ZBS 65 años'!N2+'Coberturas ZBS 65 años'!N8+'Coberturas ZBS 65 años'!N10+'Coberturas ZBS 65 años'!N29+'Coberturas ZBS 65 años'!N32+'Coberturas ZBS 65 años'!N37+'Coberturas ZBS 65 años'!N43+'Coberturas ZBS 65 años'!N46+'Coberturas ZBS 65 años'!N47+'Coberturas ZBS 65 años'!N48+'Coberturas ZBS 65 años'!N56+'Coberturas ZBS 65 años'!N58+'Coberturas ZBS 65 años'!N60+'Coberturas ZBS 65 años'!N72+'Coberturas ZBS 65 años'!N74+'Coberturas ZBS 65 años'!N76</f>
        <v>3143</v>
      </c>
      <c r="O7" s="3">
        <f t="shared" si="4"/>
        <v>0.38275532930321349</v>
      </c>
      <c r="P7" s="3">
        <f t="shared" si="5"/>
        <v>0.30321349029589562</v>
      </c>
      <c r="Q7" s="2">
        <f>'Coberturas ZBS 65 años'!Q2+'Coberturas ZBS 65 años'!Q8+'Coberturas ZBS 65 años'!Q10+'Coberturas ZBS 65 años'!Q29+'Coberturas ZBS 65 años'!Q32+'Coberturas ZBS 65 años'!Q37+'Coberturas ZBS 65 años'!Q43+'Coberturas ZBS 65 años'!Q46+'Coberturas ZBS 65 años'!Q47+'Coberturas ZBS 65 años'!Q48+'Coberturas ZBS 65 años'!Q56+'Coberturas ZBS 65 años'!Q58+'Coberturas ZBS 65 años'!Q60+'Coberturas ZBS 65 años'!Q72+'Coberturas ZBS 65 años'!Q74+'Coberturas ZBS 65 años'!Q76</f>
        <v>498</v>
      </c>
      <c r="R7" s="2">
        <f>'Coberturas ZBS 65 años'!R2+'Coberturas ZBS 65 años'!R8+'Coberturas ZBS 65 años'!R10+'Coberturas ZBS 65 años'!R29+'Coberturas ZBS 65 años'!R32+'Coberturas ZBS 65 años'!R37+'Coberturas ZBS 65 años'!R43+'Coberturas ZBS 65 años'!R46+'Coberturas ZBS 65 años'!R47+'Coberturas ZBS 65 años'!R48+'Coberturas ZBS 65 años'!R56+'Coberturas ZBS 65 años'!R58+'Coberturas ZBS 65 años'!R60+'Coberturas ZBS 65 años'!R72+'Coberturas ZBS 65 años'!R74+'Coberturas ZBS 65 años'!R76</f>
        <v>126</v>
      </c>
      <c r="S7" s="2">
        <f>'Coberturas ZBS 65 años'!S2+'Coberturas ZBS 65 años'!S8+'Coberturas ZBS 65 años'!S10+'Coberturas ZBS 65 años'!S29+'Coberturas ZBS 65 años'!S32+'Coberturas ZBS 65 años'!S37+'Coberturas ZBS 65 años'!S43+'Coberturas ZBS 65 años'!S46+'Coberturas ZBS 65 años'!S47+'Coberturas ZBS 65 años'!S48+'Coberturas ZBS 65 años'!S56+'Coberturas ZBS 65 años'!S58+'Coberturas ZBS 65 años'!S60+'Coberturas ZBS 65 años'!S72+'Coberturas ZBS 65 años'!S74+'Coberturas ZBS 65 años'!S76</f>
        <v>3165</v>
      </c>
      <c r="T7" s="3">
        <f t="shared" si="6"/>
        <v>0.15734597156398103</v>
      </c>
      <c r="U7" s="3">
        <f t="shared" si="7"/>
        <v>3.9810426540284362E-2</v>
      </c>
    </row>
    <row r="8" spans="1:21" s="2" customFormat="1" x14ac:dyDescent="0.25">
      <c r="A8" s="2" t="s">
        <v>114</v>
      </c>
      <c r="B8" s="2">
        <f>'Coberturas ZBS 65 años'!B11+'Coberturas ZBS 65 años'!B53+'Coberturas ZBS 65 años'!B54+'Coberturas ZBS 65 años'!B55+'Coberturas ZBS 65 años'!B62+'Coberturas ZBS 65 años'!B63+'Coberturas ZBS 65 años'!B66+'Coberturas ZBS 65 años'!B67+'Coberturas ZBS 65 años'!B69+'Coberturas ZBS 65 años'!B73+'Coberturas ZBS 65 años'!B75+'Coberturas ZBS 65 años'!B81</f>
        <v>1091</v>
      </c>
      <c r="C8" s="2">
        <f>'Coberturas ZBS 65 años'!C11+'Coberturas ZBS 65 años'!C53+'Coberturas ZBS 65 años'!C54+'Coberturas ZBS 65 años'!C55+'Coberturas ZBS 65 años'!C62+'Coberturas ZBS 65 años'!C63+'Coberturas ZBS 65 años'!C66+'Coberturas ZBS 65 años'!C67+'Coberturas ZBS 65 años'!C69+'Coberturas ZBS 65 años'!C73+'Coberturas ZBS 65 años'!C75+'Coberturas ZBS 65 años'!C81</f>
        <v>1001</v>
      </c>
      <c r="D8" s="2">
        <f>'Coberturas ZBS 65 años'!D11+'Coberturas ZBS 65 años'!D53+'Coberturas ZBS 65 años'!D54+'Coberturas ZBS 65 años'!D55+'Coberturas ZBS 65 años'!D62+'Coberturas ZBS 65 años'!D63+'Coberturas ZBS 65 años'!D66+'Coberturas ZBS 65 años'!D67+'Coberturas ZBS 65 años'!D69+'Coberturas ZBS 65 años'!D73+'Coberturas ZBS 65 años'!D75+'Coberturas ZBS 65 años'!D81</f>
        <v>2239</v>
      </c>
      <c r="E8" s="3">
        <f t="shared" si="0"/>
        <v>0.48727110317105848</v>
      </c>
      <c r="F8" s="3">
        <f t="shared" si="1"/>
        <v>0.44707458686913804</v>
      </c>
      <c r="G8" s="2">
        <f>'Coberturas ZBS 65 años'!G11+'Coberturas ZBS 65 años'!G53+'Coberturas ZBS 65 años'!G54+'Coberturas ZBS 65 años'!G55+'Coberturas ZBS 65 años'!G62+'Coberturas ZBS 65 años'!G63+'Coberturas ZBS 65 años'!G66+'Coberturas ZBS 65 años'!G67+'Coberturas ZBS 65 años'!G69+'Coberturas ZBS 65 años'!G73+'Coberturas ZBS 65 años'!G75+'Coberturas ZBS 65 años'!G81</f>
        <v>1009</v>
      </c>
      <c r="H8" s="2">
        <f>'Coberturas ZBS 65 años'!H11+'Coberturas ZBS 65 años'!H53+'Coberturas ZBS 65 años'!H54+'Coberturas ZBS 65 años'!H55+'Coberturas ZBS 65 años'!H62+'Coberturas ZBS 65 años'!H63+'Coberturas ZBS 65 años'!H66+'Coberturas ZBS 65 años'!H67+'Coberturas ZBS 65 años'!H69+'Coberturas ZBS 65 años'!H73+'Coberturas ZBS 65 años'!H75+'Coberturas ZBS 65 años'!H81</f>
        <v>912</v>
      </c>
      <c r="I8" s="2">
        <f>'Coberturas ZBS 65 años'!I11+'Coberturas ZBS 65 años'!I53+'Coberturas ZBS 65 años'!I54+'Coberturas ZBS 65 años'!I55+'Coberturas ZBS 65 años'!I62+'Coberturas ZBS 65 años'!I63+'Coberturas ZBS 65 años'!I66+'Coberturas ZBS 65 años'!I67+'Coberturas ZBS 65 años'!I69+'Coberturas ZBS 65 años'!I73+'Coberturas ZBS 65 años'!I75+'Coberturas ZBS 65 años'!I81</f>
        <v>2329</v>
      </c>
      <c r="J8" s="3">
        <f t="shared" si="2"/>
        <v>0.43323314727350792</v>
      </c>
      <c r="K8" s="3">
        <f t="shared" si="3"/>
        <v>0.39158437097466725</v>
      </c>
      <c r="L8" s="2">
        <f>'Coberturas ZBS 65 años'!L11+'Coberturas ZBS 65 años'!L53+'Coberturas ZBS 65 años'!L54+'Coberturas ZBS 65 años'!L55+'Coberturas ZBS 65 años'!L62+'Coberturas ZBS 65 años'!L63+'Coberturas ZBS 65 años'!L66+'Coberturas ZBS 65 años'!L67+'Coberturas ZBS 65 años'!L69+'Coberturas ZBS 65 años'!L73+'Coberturas ZBS 65 años'!L75+'Coberturas ZBS 65 años'!L81</f>
        <v>992</v>
      </c>
      <c r="M8" s="2">
        <f>'Coberturas ZBS 65 años'!M11+'Coberturas ZBS 65 años'!M53+'Coberturas ZBS 65 años'!M54+'Coberturas ZBS 65 años'!M55+'Coberturas ZBS 65 años'!M62+'Coberturas ZBS 65 años'!M63+'Coberturas ZBS 65 años'!M66+'Coberturas ZBS 65 años'!M67+'Coberturas ZBS 65 años'!M69+'Coberturas ZBS 65 años'!M73+'Coberturas ZBS 65 años'!M75+'Coberturas ZBS 65 años'!M81</f>
        <v>862</v>
      </c>
      <c r="N8" s="2">
        <f>'Coberturas ZBS 65 años'!N11+'Coberturas ZBS 65 años'!N53+'Coberturas ZBS 65 años'!N54+'Coberturas ZBS 65 años'!N55+'Coberturas ZBS 65 años'!N62+'Coberturas ZBS 65 años'!N63+'Coberturas ZBS 65 años'!N66+'Coberturas ZBS 65 años'!N67+'Coberturas ZBS 65 años'!N69+'Coberturas ZBS 65 años'!N73+'Coberturas ZBS 65 años'!N75+'Coberturas ZBS 65 años'!N81</f>
        <v>2410</v>
      </c>
      <c r="O8" s="3">
        <f t="shared" si="4"/>
        <v>0.41161825726141077</v>
      </c>
      <c r="P8" s="3">
        <f t="shared" si="5"/>
        <v>0.35767634854771785</v>
      </c>
      <c r="Q8" s="2">
        <f>'Coberturas ZBS 65 años'!Q11+'Coberturas ZBS 65 años'!Q53+'Coberturas ZBS 65 años'!Q54+'Coberturas ZBS 65 años'!Q55+'Coberturas ZBS 65 años'!Q62+'Coberturas ZBS 65 años'!Q63+'Coberturas ZBS 65 años'!Q66+'Coberturas ZBS 65 años'!Q67+'Coberturas ZBS 65 años'!Q69+'Coberturas ZBS 65 años'!Q73+'Coberturas ZBS 65 años'!Q75+'Coberturas ZBS 65 años'!Q81</f>
        <v>458</v>
      </c>
      <c r="R8" s="2">
        <f>'Coberturas ZBS 65 años'!R11+'Coberturas ZBS 65 años'!R53+'Coberturas ZBS 65 años'!R54+'Coberturas ZBS 65 años'!R55+'Coberturas ZBS 65 años'!R62+'Coberturas ZBS 65 años'!R63+'Coberturas ZBS 65 años'!R66+'Coberturas ZBS 65 años'!R67+'Coberturas ZBS 65 años'!R69+'Coberturas ZBS 65 años'!R73+'Coberturas ZBS 65 años'!R75+'Coberturas ZBS 65 años'!R81</f>
        <v>183</v>
      </c>
      <c r="S8" s="2">
        <f>'Coberturas ZBS 65 años'!S11+'Coberturas ZBS 65 años'!S53+'Coberturas ZBS 65 años'!S54+'Coberturas ZBS 65 años'!S55+'Coberturas ZBS 65 años'!S62+'Coberturas ZBS 65 años'!S63+'Coberturas ZBS 65 años'!S66+'Coberturas ZBS 65 años'!S67+'Coberturas ZBS 65 años'!S69+'Coberturas ZBS 65 años'!S73+'Coberturas ZBS 65 años'!S75+'Coberturas ZBS 65 años'!S81</f>
        <v>2400</v>
      </c>
      <c r="T8" s="3">
        <f t="shared" si="6"/>
        <v>0.19083333333333333</v>
      </c>
      <c r="U8" s="3">
        <f t="shared" si="7"/>
        <v>7.6249999999999998E-2</v>
      </c>
    </row>
    <row r="9" spans="1:21" s="2" customFormat="1" x14ac:dyDescent="0.25">
      <c r="A9" s="2" t="s">
        <v>116</v>
      </c>
      <c r="B9" s="2">
        <f>'Coberturas ZBS 65 años'!B83+'Coberturas ZBS 65 años'!B82+'Coberturas ZBS 65 años'!B80+'Coberturas ZBS 65 años'!B79+'Coberturas ZBS 65 años'!B44</f>
        <v>407</v>
      </c>
      <c r="C9" s="2">
        <f>'Coberturas ZBS 65 años'!C83+'Coberturas ZBS 65 años'!C82+'Coberturas ZBS 65 años'!C80+'Coberturas ZBS 65 años'!C79+'Coberturas ZBS 65 años'!C44</f>
        <v>360</v>
      </c>
      <c r="D9" s="2">
        <f>'Coberturas ZBS 65 años'!D83+'Coberturas ZBS 65 años'!D82+'Coberturas ZBS 65 años'!D80+'Coberturas ZBS 65 años'!D79+'Coberturas ZBS 65 años'!D44</f>
        <v>1233</v>
      </c>
      <c r="E9" s="3">
        <f t="shared" si="0"/>
        <v>0.33008921330089214</v>
      </c>
      <c r="F9" s="3">
        <f t="shared" si="1"/>
        <v>0.29197080291970801</v>
      </c>
      <c r="G9" s="2">
        <f>'Coberturas ZBS 65 años'!G83+'Coberturas ZBS 65 años'!G82+'Coberturas ZBS 65 años'!G80+'Coberturas ZBS 65 años'!G79+'Coberturas ZBS 65 años'!G44</f>
        <v>234</v>
      </c>
      <c r="H9" s="2">
        <f>'Coberturas ZBS 65 años'!H83+'Coberturas ZBS 65 años'!H82+'Coberturas ZBS 65 años'!H80+'Coberturas ZBS 65 años'!H79+'Coberturas ZBS 65 años'!H44</f>
        <v>201</v>
      </c>
      <c r="I9" s="2">
        <f>'Coberturas ZBS 65 años'!I83+'Coberturas ZBS 65 años'!I82+'Coberturas ZBS 65 años'!I80+'Coberturas ZBS 65 años'!I79+'Coberturas ZBS 65 años'!I44</f>
        <v>1231</v>
      </c>
      <c r="J9" s="3">
        <f t="shared" si="2"/>
        <v>0.19008935824532899</v>
      </c>
      <c r="K9" s="3">
        <f t="shared" si="3"/>
        <v>0.16328188464662877</v>
      </c>
      <c r="L9" s="2">
        <f>'Coberturas ZBS 65 años'!L83+'Coberturas ZBS 65 años'!L82+'Coberturas ZBS 65 años'!L80+'Coberturas ZBS 65 años'!L79+'Coberturas ZBS 65 años'!L44</f>
        <v>340</v>
      </c>
      <c r="M9" s="2">
        <f>'Coberturas ZBS 65 años'!M83+'Coberturas ZBS 65 años'!M82+'Coberturas ZBS 65 años'!M80+'Coberturas ZBS 65 años'!M79+'Coberturas ZBS 65 años'!M44</f>
        <v>293</v>
      </c>
      <c r="N9" s="2">
        <f>'Coberturas ZBS 65 años'!N83+'Coberturas ZBS 65 años'!N82+'Coberturas ZBS 65 años'!N80+'Coberturas ZBS 65 años'!N79+'Coberturas ZBS 65 años'!N44</f>
        <v>1437</v>
      </c>
      <c r="O9" s="3">
        <f t="shared" si="4"/>
        <v>0.23660403618649964</v>
      </c>
      <c r="P9" s="3">
        <f t="shared" si="5"/>
        <v>0.20389700765483645</v>
      </c>
      <c r="Q9" s="2">
        <f>'Coberturas ZBS 65 años'!Q83+'Coberturas ZBS 65 años'!Q82+'Coberturas ZBS 65 años'!Q80+'Coberturas ZBS 65 años'!Q79+'Coberturas ZBS 65 años'!Q44</f>
        <v>83</v>
      </c>
      <c r="R9" s="2">
        <f>'Coberturas ZBS 65 años'!R83+'Coberturas ZBS 65 años'!R82+'Coberturas ZBS 65 años'!R80+'Coberturas ZBS 65 años'!R79+'Coberturas ZBS 65 años'!R44</f>
        <v>38</v>
      </c>
      <c r="S9" s="2">
        <f>'Coberturas ZBS 65 años'!S83+'Coberturas ZBS 65 años'!S82+'Coberturas ZBS 65 años'!S80+'Coberturas ZBS 65 años'!S79+'Coberturas ZBS 65 años'!S44</f>
        <v>1389</v>
      </c>
      <c r="T9" s="3">
        <f t="shared" si="6"/>
        <v>5.9755219582433405E-2</v>
      </c>
      <c r="U9" s="3">
        <f t="shared" si="7"/>
        <v>2.7357811375089993E-2</v>
      </c>
    </row>
    <row r="10" spans="1:21" s="2" customFormat="1" x14ac:dyDescent="0.25">
      <c r="A10" s="2" t="s">
        <v>115</v>
      </c>
      <c r="B10" s="2">
        <f>'Coberturas ZBS 65 años'!B3+'Coberturas ZBS 65 años'!B12+'Coberturas ZBS 65 años'!B30+'Coberturas ZBS 65 años'!B31</f>
        <v>334</v>
      </c>
      <c r="C10" s="2">
        <f>'Coberturas ZBS 65 años'!C3+'Coberturas ZBS 65 años'!C12+'Coberturas ZBS 65 años'!C30+'Coberturas ZBS 65 años'!C31</f>
        <v>298</v>
      </c>
      <c r="D10" s="2">
        <f>'Coberturas ZBS 65 años'!D3+'Coberturas ZBS 65 años'!D12+'Coberturas ZBS 65 años'!D30+'Coberturas ZBS 65 años'!D31</f>
        <v>595</v>
      </c>
      <c r="E10" s="3">
        <f t="shared" si="0"/>
        <v>0.56134453781512605</v>
      </c>
      <c r="F10" s="3">
        <f t="shared" si="1"/>
        <v>0.50084033613445378</v>
      </c>
      <c r="G10" s="2">
        <f>'Coberturas ZBS 65 años'!G3+'Coberturas ZBS 65 años'!G12+'Coberturas ZBS 65 años'!G30+'Coberturas ZBS 65 años'!G31</f>
        <v>296</v>
      </c>
      <c r="H10" s="2">
        <f>'Coberturas ZBS 65 años'!H3+'Coberturas ZBS 65 años'!H12+'Coberturas ZBS 65 años'!H30+'Coberturas ZBS 65 años'!H31</f>
        <v>268</v>
      </c>
      <c r="I10" s="2">
        <f>'Coberturas ZBS 65 años'!I3+'Coberturas ZBS 65 años'!I12+'Coberturas ZBS 65 años'!I30+'Coberturas ZBS 65 años'!I31</f>
        <v>669</v>
      </c>
      <c r="J10" s="3">
        <f t="shared" si="2"/>
        <v>0.44245142002989535</v>
      </c>
      <c r="K10" s="3">
        <f t="shared" si="3"/>
        <v>0.40059790732436473</v>
      </c>
      <c r="L10" s="2">
        <f>'Coberturas ZBS 65 años'!L3+'Coberturas ZBS 65 años'!L12+'Coberturas ZBS 65 años'!L30+'Coberturas ZBS 65 años'!L31</f>
        <v>245</v>
      </c>
      <c r="M10" s="2">
        <f>'Coberturas ZBS 65 años'!M3+'Coberturas ZBS 65 años'!M12+'Coberturas ZBS 65 años'!M30+'Coberturas ZBS 65 años'!M31</f>
        <v>213</v>
      </c>
      <c r="N10" s="2">
        <f>'Coberturas ZBS 65 años'!N3+'Coberturas ZBS 65 años'!N12+'Coberturas ZBS 65 años'!N30+'Coberturas ZBS 65 años'!N31</f>
        <v>652</v>
      </c>
      <c r="O10" s="3">
        <f t="shared" si="4"/>
        <v>0.37576687116564417</v>
      </c>
      <c r="P10" s="3">
        <f t="shared" si="5"/>
        <v>0.32668711656441718</v>
      </c>
      <c r="Q10" s="2">
        <f>'Coberturas ZBS 65 años'!Q3+'Coberturas ZBS 65 años'!Q12+'Coberturas ZBS 65 años'!Q30+'Coberturas ZBS 65 años'!Q31</f>
        <v>138</v>
      </c>
      <c r="R10" s="2">
        <f>'Coberturas ZBS 65 años'!R3+'Coberturas ZBS 65 años'!R12+'Coberturas ZBS 65 años'!R30+'Coberturas ZBS 65 años'!R31</f>
        <v>60</v>
      </c>
      <c r="S10" s="2">
        <f>'Coberturas ZBS 65 años'!S3+'Coberturas ZBS 65 años'!S12+'Coberturas ZBS 65 años'!S30+'Coberturas ZBS 65 años'!S31</f>
        <v>654</v>
      </c>
      <c r="T10" s="3">
        <f t="shared" si="6"/>
        <v>0.21100917431192662</v>
      </c>
      <c r="U10" s="3">
        <f t="shared" si="7"/>
        <v>9.1743119266055051E-2</v>
      </c>
    </row>
    <row r="11" spans="1:21" s="7" customFormat="1" x14ac:dyDescent="0.25">
      <c r="A11" s="7" t="s">
        <v>119</v>
      </c>
      <c r="B11" s="7">
        <f>SUM(B10+B9+B8+B7+B6+B5+B4+B3+B2)</f>
        <v>8054</v>
      </c>
      <c r="C11" s="7">
        <f>SUM(C10+C9+C8+C7+C6+C5+C4+C3+C2)</f>
        <v>7184</v>
      </c>
      <c r="D11" s="7">
        <f>SUM(D10+D9+D8+D7+D6+D5+D4+D3+D2)</f>
        <v>16819</v>
      </c>
      <c r="E11" s="8">
        <f t="shared" si="0"/>
        <v>0.47886319043938402</v>
      </c>
      <c r="F11" s="8">
        <f t="shared" si="1"/>
        <v>0.42713597716867829</v>
      </c>
      <c r="G11" s="9">
        <f>SUM(G2:G10)</f>
        <v>6623</v>
      </c>
      <c r="H11" s="7">
        <f>SUM(H10+H9+H8+H7+H6+H5+H4+H3+H2)</f>
        <v>5837</v>
      </c>
      <c r="I11" s="7">
        <f>SUM(I10+I9+I8+I7+I6+I5+I4+I3+I2)</f>
        <v>17431</v>
      </c>
      <c r="J11" s="8">
        <f>G11/I11</f>
        <v>0.37995525213699732</v>
      </c>
      <c r="K11" s="8">
        <f t="shared" si="3"/>
        <v>0.33486317480351097</v>
      </c>
      <c r="L11" s="7">
        <f>SUM(L10+L9+L8+L7+L6+L5+L4+L3+L2)</f>
        <v>6414</v>
      </c>
      <c r="M11" s="7">
        <f>SUM(M10+M9+M8+M7+M6+M5+M4+M3+M2)</f>
        <v>5438</v>
      </c>
      <c r="N11" s="7">
        <f>SUM(N10+N9+N8+N7+N6+N5+N4+N3+N2)</f>
        <v>17986</v>
      </c>
      <c r="O11" s="8">
        <f t="shared" si="4"/>
        <v>0.35661069720894029</v>
      </c>
      <c r="P11" s="8">
        <f t="shared" si="5"/>
        <v>0.30234626932058267</v>
      </c>
      <c r="Q11" s="7">
        <f>SUM(Q10+Q9+Q8+Q7+Q6+Q5+Q4+Q3+Q2)</f>
        <v>2943</v>
      </c>
      <c r="R11" s="7">
        <f>SUM(R10+R9+R8+R7+R6+R5+R4+R3+R2)</f>
        <v>1008</v>
      </c>
      <c r="S11" s="7">
        <f>SUM(S10+S9+S8+S7+S6+S5+S4+S3+S2)</f>
        <v>18163</v>
      </c>
      <c r="T11" s="8">
        <f t="shared" si="6"/>
        <v>0.16203270384848317</v>
      </c>
      <c r="U11" s="8">
        <f t="shared" si="7"/>
        <v>5.5497439850245002E-2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opLeftCell="D1" workbookViewId="0">
      <selection activeCell="N11" sqref="N11"/>
    </sheetView>
  </sheetViews>
  <sheetFormatPr baseColWidth="10" defaultRowHeight="15" x14ac:dyDescent="0.25"/>
  <cols>
    <col min="1" max="1" width="30" bestFit="1" customWidth="1"/>
    <col min="2" max="3" width="19.5703125" bestFit="1" customWidth="1"/>
    <col min="4" max="4" width="20.42578125" bestFit="1" customWidth="1"/>
    <col min="5" max="5" width="29.140625" style="1" bestFit="1" customWidth="1"/>
    <col min="6" max="6" width="28.42578125" style="1" bestFit="1" customWidth="1"/>
    <col min="7" max="7" width="19.42578125" style="6" bestFit="1" customWidth="1"/>
    <col min="8" max="8" width="19.42578125" bestFit="1" customWidth="1"/>
    <col min="9" max="9" width="21.42578125" bestFit="1" customWidth="1"/>
    <col min="10" max="10" width="29" style="1" bestFit="1" customWidth="1"/>
    <col min="11" max="11" width="29" style="1" customWidth="1"/>
    <col min="12" max="12" width="19.42578125" style="6" bestFit="1" customWidth="1"/>
    <col min="13" max="13" width="19.42578125" bestFit="1" customWidth="1"/>
    <col min="14" max="14" width="21.42578125" bestFit="1" customWidth="1"/>
    <col min="15" max="15" width="29" style="1" bestFit="1" customWidth="1"/>
    <col min="16" max="16" width="29" style="1" customWidth="1"/>
  </cols>
  <sheetData>
    <row r="1" spans="1:16" x14ac:dyDescent="0.25">
      <c r="A1" t="s">
        <v>122</v>
      </c>
      <c r="B1" t="s">
        <v>140</v>
      </c>
      <c r="C1" t="s">
        <v>141</v>
      </c>
      <c r="D1" t="s">
        <v>142</v>
      </c>
      <c r="E1" t="s">
        <v>143</v>
      </c>
      <c r="F1" t="s">
        <v>144</v>
      </c>
      <c r="G1" s="6" t="s">
        <v>145</v>
      </c>
      <c r="H1" t="s">
        <v>146</v>
      </c>
      <c r="I1" t="s">
        <v>147</v>
      </c>
      <c r="J1" s="1" t="s">
        <v>148</v>
      </c>
      <c r="K1" s="1" t="s">
        <v>149</v>
      </c>
      <c r="L1" s="6" t="s">
        <v>156</v>
      </c>
      <c r="M1" t="s">
        <v>157</v>
      </c>
      <c r="N1" t="s">
        <v>158</v>
      </c>
      <c r="O1" s="1" t="s">
        <v>159</v>
      </c>
      <c r="P1" s="1" t="s">
        <v>160</v>
      </c>
    </row>
    <row r="2" spans="1:16" s="2" customFormat="1" x14ac:dyDescent="0.25">
      <c r="A2" s="2" t="s">
        <v>108</v>
      </c>
      <c r="B2" s="2">
        <f>'Coberturas ZBS 80 años'!B6+'Coberturas ZBS 80 años'!B7+'Coberturas ZBS 80 años'!B9+'Coberturas ZBS 80 años'!B50+'Coberturas ZBS 80 años'!B51+'Coberturas ZBS 80 años'!B52+'Coberturas ZBS 80 años'!B57+'Coberturas ZBS 80 años'!B59+'Coberturas ZBS 80 años'!B61+'Coberturas ZBS 80 años'!B64+'Coberturas ZBS 80 años'!B65+'Coberturas ZBS 80 años'!B68+'Coberturas ZBS 80 años'!B70+'Coberturas ZBS 80 años'!B71</f>
        <v>450</v>
      </c>
      <c r="C2" s="2">
        <f>'Coberturas ZBS 80 años'!C6+'Coberturas ZBS 80 años'!C7+'Coberturas ZBS 80 años'!C9+'Coberturas ZBS 80 años'!C50+'Coberturas ZBS 80 años'!C51+'Coberturas ZBS 80 años'!C52+'Coberturas ZBS 80 años'!C57+'Coberturas ZBS 80 años'!C59+'Coberturas ZBS 80 años'!C61+'Coberturas ZBS 80 años'!C64+'Coberturas ZBS 80 años'!C65+'Coberturas ZBS 80 años'!C68+'Coberturas ZBS 80 años'!C70+'Coberturas ZBS 80 años'!C71</f>
        <v>377</v>
      </c>
      <c r="D2" s="2">
        <f>'Coberturas ZBS 80 años'!D6+'Coberturas ZBS 80 años'!D7+'Coberturas ZBS 80 años'!D9+'Coberturas ZBS 80 años'!D50+'Coberturas ZBS 80 años'!D51+'Coberturas ZBS 80 años'!D52+'Coberturas ZBS 80 años'!D57+'Coberturas ZBS 80 años'!D59+'Coberturas ZBS 80 años'!D61+'Coberturas ZBS 80 años'!D64+'Coberturas ZBS 80 años'!D65+'Coberturas ZBS 80 años'!D68+'Coberturas ZBS 80 años'!D70+'Coberturas ZBS 80 años'!D71</f>
        <v>1377</v>
      </c>
      <c r="E2" s="3">
        <f t="shared" ref="E2:E11" si="0">B2/D2</f>
        <v>0.32679738562091504</v>
      </c>
      <c r="F2" s="3">
        <f>C2/D2</f>
        <v>0.27378358750907772</v>
      </c>
      <c r="G2" s="2">
        <f>'Coberturas ZBS 80 años'!G6+'Coberturas ZBS 80 años'!G7+'Coberturas ZBS 80 años'!G9+'Coberturas ZBS 80 años'!G50+'Coberturas ZBS 80 años'!G51+'Coberturas ZBS 80 años'!G52+'Coberturas ZBS 80 años'!G57+'Coberturas ZBS 80 años'!G59+'Coberturas ZBS 80 años'!G61+'Coberturas ZBS 80 años'!G64+'Coberturas ZBS 80 años'!G65+'Coberturas ZBS 80 años'!G68+'Coberturas ZBS 80 años'!G70+'Coberturas ZBS 80 años'!G71</f>
        <v>415</v>
      </c>
      <c r="H2" s="2">
        <f>'Coberturas ZBS 80 años'!H6+'Coberturas ZBS 80 años'!H7+'Coberturas ZBS 80 años'!H9+'Coberturas ZBS 80 años'!H50+'Coberturas ZBS 80 años'!H51+'Coberturas ZBS 80 años'!H52+'Coberturas ZBS 80 años'!H57+'Coberturas ZBS 80 años'!H59+'Coberturas ZBS 80 años'!H61+'Coberturas ZBS 80 años'!H64+'Coberturas ZBS 80 años'!H65+'Coberturas ZBS 80 años'!H68+'Coberturas ZBS 80 años'!H70+'Coberturas ZBS 80 años'!H71</f>
        <v>345</v>
      </c>
      <c r="I2" s="2">
        <f>'Coberturas ZBS 80 años'!I6+'Coberturas ZBS 80 años'!I7+'Coberturas ZBS 80 años'!I9+'Coberturas ZBS 80 años'!I50+'Coberturas ZBS 80 años'!I51+'Coberturas ZBS 80 años'!I52+'Coberturas ZBS 80 años'!I57+'Coberturas ZBS 80 años'!I59+'Coberturas ZBS 80 años'!I61+'Coberturas ZBS 80 años'!I64+'Coberturas ZBS 80 años'!I65+'Coberturas ZBS 80 años'!I68+'Coberturas ZBS 80 años'!I70+'Coberturas ZBS 80 años'!I71</f>
        <v>1599</v>
      </c>
      <c r="J2" s="3">
        <f>G2/I2</f>
        <v>0.25953721075672292</v>
      </c>
      <c r="K2" s="3">
        <f>H2/I2</f>
        <v>0.21575984990619138</v>
      </c>
      <c r="L2" s="2">
        <f>'Coberturas ZBS 80 años'!L6+'Coberturas ZBS 80 años'!L7+'Coberturas ZBS 80 años'!L9+'Coberturas ZBS 80 años'!L50+'Coberturas ZBS 80 años'!L51+'Coberturas ZBS 80 años'!L52+'Coberturas ZBS 80 años'!L57+'Coberturas ZBS 80 años'!L59+'Coberturas ZBS 80 años'!L61+'Coberturas ZBS 80 años'!L64+'Coberturas ZBS 80 años'!L65+'Coberturas ZBS 80 años'!L68+'Coberturas ZBS 80 años'!L70+'Coberturas ZBS 80 años'!L71</f>
        <v>177</v>
      </c>
      <c r="M2" s="2">
        <f>'Coberturas ZBS 80 años'!M6+'Coberturas ZBS 80 años'!M7+'Coberturas ZBS 80 años'!M9+'Coberturas ZBS 80 años'!M50+'Coberturas ZBS 80 años'!M51+'Coberturas ZBS 80 años'!M52+'Coberturas ZBS 80 años'!M57+'Coberturas ZBS 80 años'!M59+'Coberturas ZBS 80 años'!M61+'Coberturas ZBS 80 años'!M64+'Coberturas ZBS 80 años'!M65+'Coberturas ZBS 80 años'!M68+'Coberturas ZBS 80 años'!M70+'Coberturas ZBS 80 años'!M71</f>
        <v>74</v>
      </c>
      <c r="N2" s="2">
        <f>'Coberturas ZBS 80 años'!N6+'Coberturas ZBS 80 años'!N7+'Coberturas ZBS 80 años'!N9+'Coberturas ZBS 80 años'!N50+'Coberturas ZBS 80 años'!N51+'Coberturas ZBS 80 años'!N52+'Coberturas ZBS 80 años'!N57+'Coberturas ZBS 80 años'!N59+'Coberturas ZBS 80 años'!N61+'Coberturas ZBS 80 años'!N64+'Coberturas ZBS 80 años'!N65+'Coberturas ZBS 80 años'!N68+'Coberturas ZBS 80 años'!N70+'Coberturas ZBS 80 años'!N71</f>
        <v>1551</v>
      </c>
      <c r="O2" s="3">
        <f>L2/N2</f>
        <v>0.11411992263056092</v>
      </c>
      <c r="P2" s="3">
        <f>M2/N2</f>
        <v>4.7711154094132818E-2</v>
      </c>
    </row>
    <row r="3" spans="1:16" s="2" customFormat="1" x14ac:dyDescent="0.25">
      <c r="A3" s="2" t="s">
        <v>109</v>
      </c>
      <c r="B3" s="2">
        <f>'Coberturas ZBS 80 años'!B17+'Coberturas ZBS 80 años'!B18+'Coberturas ZBS 80 años'!B19+'Coberturas ZBS 80 años'!B20+'Coberturas ZBS 80 años'!B21+'Coberturas ZBS 80 años'!B22+'Coberturas ZBS 80 años'!B23+'Coberturas ZBS 80 años'!B24+'Coberturas ZBS 80 años'!B25+'Coberturas ZBS 80 años'!B26+'Coberturas ZBS 80 años'!B27+'Coberturas ZBS 80 años'!B33+'Coberturas ZBS 80 años'!B35+'Coberturas ZBS 80 años'!B36+'Coberturas ZBS 80 años'!B45+'Coberturas ZBS 80 años'!B77</f>
        <v>733</v>
      </c>
      <c r="C3" s="2">
        <f>'Coberturas ZBS 80 años'!C17+'Coberturas ZBS 80 años'!C18+'Coberturas ZBS 80 años'!C19+'Coberturas ZBS 80 años'!C20+'Coberturas ZBS 80 años'!C21+'Coberturas ZBS 80 años'!C22+'Coberturas ZBS 80 años'!C23+'Coberturas ZBS 80 años'!C24+'Coberturas ZBS 80 años'!C25+'Coberturas ZBS 80 años'!C26+'Coberturas ZBS 80 años'!C27+'Coberturas ZBS 80 años'!C33+'Coberturas ZBS 80 años'!C35+'Coberturas ZBS 80 años'!C36+'Coberturas ZBS 80 años'!C45+'Coberturas ZBS 80 años'!C77</f>
        <v>621</v>
      </c>
      <c r="D3" s="2">
        <f>'Coberturas ZBS 80 años'!D17+'Coberturas ZBS 80 años'!D18+'Coberturas ZBS 80 años'!D19+'Coberturas ZBS 80 años'!D20+'Coberturas ZBS 80 años'!D21+'Coberturas ZBS 80 años'!D22+'Coberturas ZBS 80 años'!D23+'Coberturas ZBS 80 años'!D24+'Coberturas ZBS 80 años'!D25+'Coberturas ZBS 80 años'!D26+'Coberturas ZBS 80 años'!D27+'Coberturas ZBS 80 años'!D33+'Coberturas ZBS 80 años'!D35+'Coberturas ZBS 80 años'!D36+'Coberturas ZBS 80 años'!D45+'Coberturas ZBS 80 años'!D77</f>
        <v>1637</v>
      </c>
      <c r="E3" s="3">
        <f t="shared" si="0"/>
        <v>0.44777031154551006</v>
      </c>
      <c r="F3" s="3">
        <f t="shared" ref="F3:F11" si="1">C3/D3</f>
        <v>0.37935247403787414</v>
      </c>
      <c r="G3" s="2">
        <f>'Coberturas ZBS 80 años'!G17+'Coberturas ZBS 80 años'!G18+'Coberturas ZBS 80 años'!G19+'Coberturas ZBS 80 años'!G20+'Coberturas ZBS 80 años'!G21+'Coberturas ZBS 80 años'!G22+'Coberturas ZBS 80 años'!G23+'Coberturas ZBS 80 años'!G24+'Coberturas ZBS 80 años'!G25+'Coberturas ZBS 80 años'!G26+'Coberturas ZBS 80 años'!G27+'Coberturas ZBS 80 años'!G33+'Coberturas ZBS 80 años'!G35+'Coberturas ZBS 80 años'!G36+'Coberturas ZBS 80 años'!G45+'Coberturas ZBS 80 años'!G77</f>
        <v>819</v>
      </c>
      <c r="H3" s="2">
        <f>'Coberturas ZBS 80 años'!H17+'Coberturas ZBS 80 años'!H18+'Coberturas ZBS 80 años'!H19+'Coberturas ZBS 80 años'!H20+'Coberturas ZBS 80 años'!H21+'Coberturas ZBS 80 años'!H22+'Coberturas ZBS 80 años'!H23+'Coberturas ZBS 80 años'!H24+'Coberturas ZBS 80 años'!H25+'Coberturas ZBS 80 años'!H26+'Coberturas ZBS 80 años'!H27+'Coberturas ZBS 80 años'!H33+'Coberturas ZBS 80 años'!H35+'Coberturas ZBS 80 años'!H36+'Coberturas ZBS 80 años'!H45+'Coberturas ZBS 80 años'!H77</f>
        <v>681</v>
      </c>
      <c r="I3" s="2">
        <f>'Coberturas ZBS 80 años'!I17+'Coberturas ZBS 80 años'!I18+'Coberturas ZBS 80 años'!I19+'Coberturas ZBS 80 años'!I20+'Coberturas ZBS 80 años'!I21+'Coberturas ZBS 80 años'!I22+'Coberturas ZBS 80 años'!I23+'Coberturas ZBS 80 años'!I24+'Coberturas ZBS 80 años'!I25+'Coberturas ZBS 80 años'!I26+'Coberturas ZBS 80 años'!I27+'Coberturas ZBS 80 años'!I33+'Coberturas ZBS 80 años'!I35+'Coberturas ZBS 80 años'!I36+'Coberturas ZBS 80 años'!I45+'Coberturas ZBS 80 años'!I77</f>
        <v>1963</v>
      </c>
      <c r="J3" s="3">
        <f t="shared" ref="J3:J10" si="2">G3/I3</f>
        <v>0.41721854304635764</v>
      </c>
      <c r="K3" s="3">
        <f t="shared" ref="K3:K11" si="3">H3/I3</f>
        <v>0.34691798267957208</v>
      </c>
      <c r="L3" s="2">
        <f>'Coberturas ZBS 80 años'!L17+'Coberturas ZBS 80 años'!L18+'Coberturas ZBS 80 años'!L19+'Coberturas ZBS 80 años'!L20+'Coberturas ZBS 80 años'!L21+'Coberturas ZBS 80 años'!L22+'Coberturas ZBS 80 años'!L23+'Coberturas ZBS 80 años'!L24+'Coberturas ZBS 80 años'!L25+'Coberturas ZBS 80 años'!L26+'Coberturas ZBS 80 años'!L27+'Coberturas ZBS 80 años'!L33+'Coberturas ZBS 80 años'!L35+'Coberturas ZBS 80 años'!L36+'Coberturas ZBS 80 años'!L45+'Coberturas ZBS 80 años'!L77</f>
        <v>505</v>
      </c>
      <c r="M3" s="2">
        <f>'Coberturas ZBS 80 años'!M17+'Coberturas ZBS 80 años'!M18+'Coberturas ZBS 80 años'!M19+'Coberturas ZBS 80 años'!M20+'Coberturas ZBS 80 años'!M21+'Coberturas ZBS 80 años'!M22+'Coberturas ZBS 80 años'!M23+'Coberturas ZBS 80 años'!M24+'Coberturas ZBS 80 años'!M25+'Coberturas ZBS 80 años'!M26+'Coberturas ZBS 80 años'!M27+'Coberturas ZBS 80 años'!M33+'Coberturas ZBS 80 años'!M35+'Coberturas ZBS 80 años'!M36+'Coberturas ZBS 80 años'!M45+'Coberturas ZBS 80 años'!M77</f>
        <v>190</v>
      </c>
      <c r="N3" s="2">
        <f>'Coberturas ZBS 80 años'!N17+'Coberturas ZBS 80 años'!N18+'Coberturas ZBS 80 años'!N19+'Coberturas ZBS 80 años'!N20+'Coberturas ZBS 80 años'!N21+'Coberturas ZBS 80 años'!N22+'Coberturas ZBS 80 años'!N23+'Coberturas ZBS 80 años'!N24+'Coberturas ZBS 80 años'!N25+'Coberturas ZBS 80 años'!N26+'Coberturas ZBS 80 años'!N27+'Coberturas ZBS 80 años'!N33+'Coberturas ZBS 80 años'!N35+'Coberturas ZBS 80 años'!N36+'Coberturas ZBS 80 años'!N45+'Coberturas ZBS 80 años'!N77</f>
        <v>1922</v>
      </c>
      <c r="O3" s="3">
        <f t="shared" ref="O3:O10" si="4">L3/N3</f>
        <v>0.26274713839750258</v>
      </c>
      <c r="P3" s="3">
        <f t="shared" ref="P3:P11" si="5">M3/N3</f>
        <v>9.8855359001040588E-2</v>
      </c>
    </row>
    <row r="4" spans="1:16" s="2" customFormat="1" x14ac:dyDescent="0.25">
      <c r="A4" s="2" t="s">
        <v>110</v>
      </c>
      <c r="B4" s="2">
        <f>'Coberturas ZBS 80 años'!B4+'Coberturas ZBS 80 años'!B5+'Coberturas ZBS 80 años'!B38+'Coberturas ZBS 80 años'!B39+'Coberturas ZBS 80 años'!B40+'Coberturas ZBS 80 años'!B41+'Coberturas ZBS 80 años'!B42+'Coberturas ZBS 80 años'!B78+'Coberturas ZBS 80 años'!B84+'Coberturas ZBS 80 años'!B85</f>
        <v>412</v>
      </c>
      <c r="C4" s="2">
        <f>'Coberturas ZBS 80 años'!C4+'Coberturas ZBS 80 años'!C5+'Coberturas ZBS 80 años'!C38+'Coberturas ZBS 80 años'!C39+'Coberturas ZBS 80 años'!C40+'Coberturas ZBS 80 años'!C41+'Coberturas ZBS 80 años'!C42+'Coberturas ZBS 80 años'!C78+'Coberturas ZBS 80 años'!C84+'Coberturas ZBS 80 años'!C85</f>
        <v>364</v>
      </c>
      <c r="D4" s="2">
        <f>'Coberturas ZBS 80 años'!D4+'Coberturas ZBS 80 años'!D5+'Coberturas ZBS 80 años'!D38+'Coberturas ZBS 80 años'!D39+'Coberturas ZBS 80 años'!D40+'Coberturas ZBS 80 años'!D41+'Coberturas ZBS 80 años'!D42+'Coberturas ZBS 80 años'!D78+'Coberturas ZBS 80 años'!D84+'Coberturas ZBS 80 años'!D85</f>
        <v>900</v>
      </c>
      <c r="E4" s="3">
        <f t="shared" si="0"/>
        <v>0.45777777777777778</v>
      </c>
      <c r="F4" s="3">
        <f t="shared" si="1"/>
        <v>0.40444444444444444</v>
      </c>
      <c r="G4" s="2">
        <f>'Coberturas ZBS 80 años'!G4+'Coberturas ZBS 80 años'!G5+'Coberturas ZBS 80 años'!G38+'Coberturas ZBS 80 años'!G39+'Coberturas ZBS 80 años'!G40+'Coberturas ZBS 80 años'!G41+'Coberturas ZBS 80 años'!G42+'Coberturas ZBS 80 años'!G78+'Coberturas ZBS 80 años'!G84+'Coberturas ZBS 80 años'!G85</f>
        <v>435</v>
      </c>
      <c r="H4" s="2">
        <f>'Coberturas ZBS 80 años'!H4+'Coberturas ZBS 80 años'!H5+'Coberturas ZBS 80 años'!H38+'Coberturas ZBS 80 años'!H39+'Coberturas ZBS 80 años'!H40+'Coberturas ZBS 80 años'!H41+'Coberturas ZBS 80 años'!H42+'Coberturas ZBS 80 años'!H78+'Coberturas ZBS 80 años'!H84+'Coberturas ZBS 80 años'!H85</f>
        <v>372</v>
      </c>
      <c r="I4" s="2">
        <f>'Coberturas ZBS 80 años'!I4+'Coberturas ZBS 80 años'!I5+'Coberturas ZBS 80 años'!I38+'Coberturas ZBS 80 años'!I39+'Coberturas ZBS 80 años'!I40+'Coberturas ZBS 80 años'!I41+'Coberturas ZBS 80 años'!I42+'Coberturas ZBS 80 años'!I78+'Coberturas ZBS 80 años'!I84+'Coberturas ZBS 80 años'!I85</f>
        <v>1109</v>
      </c>
      <c r="J4" s="3">
        <f t="shared" si="2"/>
        <v>0.39224526600541026</v>
      </c>
      <c r="K4" s="3">
        <f t="shared" si="3"/>
        <v>0.33543733092876465</v>
      </c>
      <c r="L4" s="2">
        <f>'Coberturas ZBS 80 años'!L4+'Coberturas ZBS 80 años'!L5+'Coberturas ZBS 80 años'!L38+'Coberturas ZBS 80 años'!L39+'Coberturas ZBS 80 años'!L40+'Coberturas ZBS 80 años'!L41+'Coberturas ZBS 80 años'!L42+'Coberturas ZBS 80 años'!L78+'Coberturas ZBS 80 años'!L84+'Coberturas ZBS 80 años'!L85</f>
        <v>311</v>
      </c>
      <c r="M4" s="2">
        <f>'Coberturas ZBS 80 años'!M4+'Coberturas ZBS 80 años'!M5+'Coberturas ZBS 80 años'!M38+'Coberturas ZBS 80 años'!M39+'Coberturas ZBS 80 años'!M40+'Coberturas ZBS 80 años'!M41+'Coberturas ZBS 80 años'!M42+'Coberturas ZBS 80 años'!M78+'Coberturas ZBS 80 años'!M84+'Coberturas ZBS 80 años'!M85</f>
        <v>122</v>
      </c>
      <c r="N4" s="2">
        <f>'Coberturas ZBS 80 años'!N4+'Coberturas ZBS 80 años'!N5+'Coberturas ZBS 80 años'!N38+'Coberturas ZBS 80 años'!N39+'Coberturas ZBS 80 años'!N40+'Coberturas ZBS 80 años'!N41+'Coberturas ZBS 80 años'!N42+'Coberturas ZBS 80 años'!N78+'Coberturas ZBS 80 años'!N84+'Coberturas ZBS 80 años'!N85</f>
        <v>1166</v>
      </c>
      <c r="O4" s="3">
        <f t="shared" si="4"/>
        <v>0.26672384219554029</v>
      </c>
      <c r="P4" s="3">
        <f t="shared" si="5"/>
        <v>0.10463121783876501</v>
      </c>
    </row>
    <row r="5" spans="1:16" s="2" customFormat="1" x14ac:dyDescent="0.25">
      <c r="A5" s="2" t="s">
        <v>111</v>
      </c>
      <c r="B5" s="2">
        <f>'Coberturas ZBS 80 años'!B13+'Coberturas ZBS 80 años'!B14+'Coberturas ZBS 80 años'!B15+'Coberturas ZBS 80 años'!B16+'Coberturas ZBS 80 años'!B28+'Coberturas ZBS 80 años'!B49</f>
        <v>174</v>
      </c>
      <c r="C5" s="2">
        <f>'Coberturas ZBS 80 años'!C13+'Coberturas ZBS 80 años'!C14+'Coberturas ZBS 80 años'!C15+'Coberturas ZBS 80 años'!C16+'Coberturas ZBS 80 años'!C28+'Coberturas ZBS 80 años'!C49</f>
        <v>116</v>
      </c>
      <c r="D5" s="2">
        <f>'Coberturas ZBS 80 años'!D13+'Coberturas ZBS 80 años'!D14+'Coberturas ZBS 80 años'!D15+'Coberturas ZBS 80 años'!D16+'Coberturas ZBS 80 años'!D28+'Coberturas ZBS 80 años'!D49</f>
        <v>439</v>
      </c>
      <c r="E5" s="3">
        <f t="shared" si="0"/>
        <v>0.39635535307517084</v>
      </c>
      <c r="F5" s="3">
        <f t="shared" si="1"/>
        <v>0.26423690205011391</v>
      </c>
      <c r="G5" s="2">
        <f>'Coberturas ZBS 80 años'!G13+'Coberturas ZBS 80 años'!G14+'Coberturas ZBS 80 años'!G15+'Coberturas ZBS 80 años'!G16+'Coberturas ZBS 80 años'!G28+'Coberturas ZBS 80 años'!G49</f>
        <v>190</v>
      </c>
      <c r="H5" s="2">
        <f>'Coberturas ZBS 80 años'!H13+'Coberturas ZBS 80 años'!H14+'Coberturas ZBS 80 años'!H15+'Coberturas ZBS 80 años'!H16+'Coberturas ZBS 80 años'!H28+'Coberturas ZBS 80 años'!H49</f>
        <v>124</v>
      </c>
      <c r="I5" s="2">
        <f>'Coberturas ZBS 80 años'!I13+'Coberturas ZBS 80 años'!I14+'Coberturas ZBS 80 años'!I15+'Coberturas ZBS 80 años'!I16+'Coberturas ZBS 80 años'!I28+'Coberturas ZBS 80 años'!I49</f>
        <v>578</v>
      </c>
      <c r="J5" s="3">
        <f t="shared" si="2"/>
        <v>0.32871972318339099</v>
      </c>
      <c r="K5" s="3">
        <f t="shared" si="3"/>
        <v>0.21453287197231835</v>
      </c>
      <c r="L5" s="2">
        <f>'Coberturas ZBS 80 años'!L13+'Coberturas ZBS 80 años'!L14+'Coberturas ZBS 80 años'!L15+'Coberturas ZBS 80 años'!L16+'Coberturas ZBS 80 años'!L28+'Coberturas ZBS 80 años'!L49</f>
        <v>90</v>
      </c>
      <c r="M5" s="2">
        <f>'Coberturas ZBS 80 años'!M13+'Coberturas ZBS 80 años'!M14+'Coberturas ZBS 80 años'!M15+'Coberturas ZBS 80 años'!M16+'Coberturas ZBS 80 años'!M28+'Coberturas ZBS 80 años'!M49</f>
        <v>21</v>
      </c>
      <c r="N5" s="2">
        <f>'Coberturas ZBS 80 años'!N13+'Coberturas ZBS 80 años'!N14+'Coberturas ZBS 80 años'!N15+'Coberturas ZBS 80 años'!N16+'Coberturas ZBS 80 años'!N28+'Coberturas ZBS 80 años'!N49</f>
        <v>497</v>
      </c>
      <c r="O5" s="3">
        <f t="shared" si="4"/>
        <v>0.18108651911468812</v>
      </c>
      <c r="P5" s="3">
        <f t="shared" si="5"/>
        <v>4.2253521126760563E-2</v>
      </c>
    </row>
    <row r="6" spans="1:16" s="2" customFormat="1" x14ac:dyDescent="0.25">
      <c r="A6" s="2" t="s">
        <v>112</v>
      </c>
      <c r="B6" s="2">
        <f>'Coberturas ZBS 80 años'!B34+'Coberturas ZBS 80 años'!B86+'Coberturas ZBS 80 años'!B87</f>
        <v>136</v>
      </c>
      <c r="C6" s="2">
        <f>'Coberturas ZBS 80 años'!C34+'Coberturas ZBS 80 años'!C86+'Coberturas ZBS 80 años'!C87</f>
        <v>131</v>
      </c>
      <c r="D6" s="2">
        <f>'Coberturas ZBS 80 años'!D34+'Coberturas ZBS 80 años'!D86+'Coberturas ZBS 80 años'!D87</f>
        <v>311</v>
      </c>
      <c r="E6" s="3">
        <f t="shared" si="0"/>
        <v>0.43729903536977494</v>
      </c>
      <c r="F6" s="3">
        <f t="shared" si="1"/>
        <v>0.4212218649517685</v>
      </c>
      <c r="G6" s="2">
        <f>'Coberturas ZBS 80 años'!G34+'Coberturas ZBS 80 años'!G86+'Coberturas ZBS 80 años'!G87</f>
        <v>130</v>
      </c>
      <c r="H6" s="2">
        <f>'Coberturas ZBS 80 años'!H34+'Coberturas ZBS 80 años'!H86+'Coberturas ZBS 80 años'!H87</f>
        <v>114</v>
      </c>
      <c r="I6" s="2">
        <f>'Coberturas ZBS 80 años'!I34+'Coberturas ZBS 80 años'!I86+'Coberturas ZBS 80 años'!I87</f>
        <v>328</v>
      </c>
      <c r="J6" s="3">
        <f t="shared" si="2"/>
        <v>0.39634146341463417</v>
      </c>
      <c r="K6" s="3">
        <f t="shared" si="3"/>
        <v>0.34756097560975607</v>
      </c>
      <c r="L6" s="2">
        <f>'Coberturas ZBS 80 años'!L34+'Coberturas ZBS 80 años'!L86+'Coberturas ZBS 80 años'!L87</f>
        <v>49</v>
      </c>
      <c r="M6" s="2">
        <f>'Coberturas ZBS 80 años'!M34+'Coberturas ZBS 80 años'!M86+'Coberturas ZBS 80 años'!M87</f>
        <v>22</v>
      </c>
      <c r="N6" s="2">
        <f>'Coberturas ZBS 80 años'!N34+'Coberturas ZBS 80 años'!N86+'Coberturas ZBS 80 años'!N87</f>
        <v>322</v>
      </c>
      <c r="O6" s="3">
        <f t="shared" si="4"/>
        <v>0.15217391304347827</v>
      </c>
      <c r="P6" s="3">
        <f t="shared" si="5"/>
        <v>6.8322981366459631E-2</v>
      </c>
    </row>
    <row r="7" spans="1:16" s="2" customFormat="1" x14ac:dyDescent="0.25">
      <c r="A7" s="2" t="s">
        <v>113</v>
      </c>
      <c r="B7" s="2">
        <f>'Coberturas ZBS 80 años'!B2+'Coberturas ZBS 80 años'!B8+'Coberturas ZBS 80 años'!B10+'Coberturas ZBS 80 años'!B29+'Coberturas ZBS 80 años'!B32+'Coberturas ZBS 80 años'!B37+'Coberturas ZBS 80 años'!B43+'Coberturas ZBS 80 años'!B46+'Coberturas ZBS 80 años'!B47+'Coberturas ZBS 80 años'!B48+'Coberturas ZBS 80 años'!B56+'Coberturas ZBS 80 años'!B58+'Coberturas ZBS 80 años'!B60+'Coberturas ZBS 80 años'!B72+'Coberturas ZBS 80 años'!B74+'Coberturas ZBS 80 años'!B76</f>
        <v>584</v>
      </c>
      <c r="C7" s="2">
        <f>'Coberturas ZBS 80 años'!C2+'Coberturas ZBS 80 años'!C8+'Coberturas ZBS 80 años'!C10+'Coberturas ZBS 80 años'!C29+'Coberturas ZBS 80 años'!C32+'Coberturas ZBS 80 años'!C37+'Coberturas ZBS 80 años'!C43+'Coberturas ZBS 80 años'!C46+'Coberturas ZBS 80 años'!C47+'Coberturas ZBS 80 años'!C48+'Coberturas ZBS 80 años'!C56+'Coberturas ZBS 80 años'!C58+'Coberturas ZBS 80 años'!C60+'Coberturas ZBS 80 años'!C72+'Coberturas ZBS 80 años'!C74+'Coberturas ZBS 80 años'!C76</f>
        <v>451</v>
      </c>
      <c r="D7" s="2">
        <f>'Coberturas ZBS 80 años'!D2+'Coberturas ZBS 80 años'!D8+'Coberturas ZBS 80 años'!D10+'Coberturas ZBS 80 años'!D29+'Coberturas ZBS 80 años'!D32+'Coberturas ZBS 80 años'!D37+'Coberturas ZBS 80 años'!D43+'Coberturas ZBS 80 años'!D46+'Coberturas ZBS 80 años'!D47+'Coberturas ZBS 80 años'!D48+'Coberturas ZBS 80 años'!D56+'Coberturas ZBS 80 años'!D58+'Coberturas ZBS 80 años'!D60+'Coberturas ZBS 80 años'!D72+'Coberturas ZBS 80 años'!D74+'Coberturas ZBS 80 años'!D76</f>
        <v>1424</v>
      </c>
      <c r="E7" s="3">
        <f t="shared" si="0"/>
        <v>0.4101123595505618</v>
      </c>
      <c r="F7" s="3">
        <f t="shared" si="1"/>
        <v>0.3167134831460674</v>
      </c>
      <c r="G7" s="2">
        <f>'Coberturas ZBS 80 años'!G2+'Coberturas ZBS 80 años'!G8+'Coberturas ZBS 80 años'!G10+'Coberturas ZBS 80 años'!G29+'Coberturas ZBS 80 años'!G32+'Coberturas ZBS 80 años'!G37+'Coberturas ZBS 80 años'!G43+'Coberturas ZBS 80 años'!G46+'Coberturas ZBS 80 años'!G47+'Coberturas ZBS 80 años'!G48+'Coberturas ZBS 80 años'!G56+'Coberturas ZBS 80 años'!G58+'Coberturas ZBS 80 años'!G60+'Coberturas ZBS 80 años'!G72+'Coberturas ZBS 80 años'!G74+'Coberturas ZBS 80 años'!G76</f>
        <v>595</v>
      </c>
      <c r="H7" s="2">
        <f>'Coberturas ZBS 80 años'!H2+'Coberturas ZBS 80 años'!H8+'Coberturas ZBS 80 años'!H10+'Coberturas ZBS 80 años'!H29+'Coberturas ZBS 80 años'!H32+'Coberturas ZBS 80 años'!H37+'Coberturas ZBS 80 años'!H43+'Coberturas ZBS 80 años'!H46+'Coberturas ZBS 80 años'!H47+'Coberturas ZBS 80 años'!H48+'Coberturas ZBS 80 años'!H56+'Coberturas ZBS 80 años'!H58+'Coberturas ZBS 80 años'!H60+'Coberturas ZBS 80 años'!H72+'Coberturas ZBS 80 años'!H74+'Coberturas ZBS 80 años'!H76</f>
        <v>429</v>
      </c>
      <c r="I7" s="2">
        <f>'Coberturas ZBS 80 años'!I2+'Coberturas ZBS 80 años'!I8+'Coberturas ZBS 80 años'!I10+'Coberturas ZBS 80 años'!I29+'Coberturas ZBS 80 años'!I32+'Coberturas ZBS 80 años'!I37+'Coberturas ZBS 80 años'!I43+'Coberturas ZBS 80 años'!I46+'Coberturas ZBS 80 años'!I47+'Coberturas ZBS 80 años'!I48+'Coberturas ZBS 80 años'!I56+'Coberturas ZBS 80 años'!I58+'Coberturas ZBS 80 años'!I60+'Coberturas ZBS 80 años'!I72+'Coberturas ZBS 80 años'!I74+'Coberturas ZBS 80 años'!I76</f>
        <v>1581</v>
      </c>
      <c r="J7" s="3">
        <f t="shared" si="2"/>
        <v>0.37634408602150538</v>
      </c>
      <c r="K7" s="3">
        <f t="shared" si="3"/>
        <v>0.27134724857685011</v>
      </c>
      <c r="L7" s="2">
        <f>'Coberturas ZBS 80 años'!L2+'Coberturas ZBS 80 años'!L8+'Coberturas ZBS 80 años'!L10+'Coberturas ZBS 80 años'!L29+'Coberturas ZBS 80 años'!L32+'Coberturas ZBS 80 años'!L37+'Coberturas ZBS 80 años'!L43+'Coberturas ZBS 80 años'!L46+'Coberturas ZBS 80 años'!L47+'Coberturas ZBS 80 años'!L48+'Coberturas ZBS 80 años'!L56+'Coberturas ZBS 80 años'!L58+'Coberturas ZBS 80 años'!L60+'Coberturas ZBS 80 años'!L72+'Coberturas ZBS 80 años'!L74+'Coberturas ZBS 80 años'!L76</f>
        <v>321</v>
      </c>
      <c r="M7" s="2">
        <f>'Coberturas ZBS 80 años'!M2+'Coberturas ZBS 80 años'!M8+'Coberturas ZBS 80 años'!M10+'Coberturas ZBS 80 años'!M29+'Coberturas ZBS 80 años'!M32+'Coberturas ZBS 80 años'!M37+'Coberturas ZBS 80 años'!M43+'Coberturas ZBS 80 años'!M46+'Coberturas ZBS 80 años'!M47+'Coberturas ZBS 80 años'!M48+'Coberturas ZBS 80 años'!M56+'Coberturas ZBS 80 años'!M58+'Coberturas ZBS 80 años'!M60+'Coberturas ZBS 80 años'!M72+'Coberturas ZBS 80 años'!M74+'Coberturas ZBS 80 años'!M76</f>
        <v>61</v>
      </c>
      <c r="N7" s="2">
        <f>'Coberturas ZBS 80 años'!N2+'Coberturas ZBS 80 años'!N8+'Coberturas ZBS 80 años'!N10+'Coberturas ZBS 80 años'!N29+'Coberturas ZBS 80 años'!N32+'Coberturas ZBS 80 años'!N37+'Coberturas ZBS 80 años'!N43+'Coberturas ZBS 80 años'!N46+'Coberturas ZBS 80 años'!N47+'Coberturas ZBS 80 años'!N48+'Coberturas ZBS 80 años'!N56+'Coberturas ZBS 80 años'!N58+'Coberturas ZBS 80 años'!N60+'Coberturas ZBS 80 años'!N72+'Coberturas ZBS 80 años'!N74+'Coberturas ZBS 80 años'!N76</f>
        <v>1547</v>
      </c>
      <c r="O7" s="3">
        <f t="shared" si="4"/>
        <v>0.20749838396897222</v>
      </c>
      <c r="P7" s="3">
        <f t="shared" si="5"/>
        <v>3.94311570782159E-2</v>
      </c>
    </row>
    <row r="8" spans="1:16" s="2" customFormat="1" x14ac:dyDescent="0.25">
      <c r="A8" s="2" t="s">
        <v>114</v>
      </c>
      <c r="B8" s="2">
        <f>'Coberturas ZBS 80 años'!B11+'Coberturas ZBS 80 años'!B53+'Coberturas ZBS 80 años'!B54+'Coberturas ZBS 80 años'!B55+'Coberturas ZBS 80 años'!B62+'Coberturas ZBS 80 años'!B63+'Coberturas ZBS 80 años'!B66+'Coberturas ZBS 80 años'!B67+'Coberturas ZBS 80 años'!B69+'Coberturas ZBS 80 años'!B73+'Coberturas ZBS 80 años'!B75+'Coberturas ZBS 80 años'!B81</f>
        <v>445</v>
      </c>
      <c r="C8" s="2">
        <f>'Coberturas ZBS 80 años'!C11+'Coberturas ZBS 80 años'!C53+'Coberturas ZBS 80 años'!C54+'Coberturas ZBS 80 años'!C55+'Coberturas ZBS 80 años'!C62+'Coberturas ZBS 80 años'!C63+'Coberturas ZBS 80 años'!C66+'Coberturas ZBS 80 años'!C67+'Coberturas ZBS 80 años'!C69+'Coberturas ZBS 80 años'!C73+'Coberturas ZBS 80 años'!C75+'Coberturas ZBS 80 años'!C81</f>
        <v>385</v>
      </c>
      <c r="D8" s="2">
        <f>'Coberturas ZBS 80 años'!D11+'Coberturas ZBS 80 años'!D53+'Coberturas ZBS 80 años'!D54+'Coberturas ZBS 80 años'!D55+'Coberturas ZBS 80 años'!D62+'Coberturas ZBS 80 años'!D63+'Coberturas ZBS 80 años'!D66+'Coberturas ZBS 80 años'!D67+'Coberturas ZBS 80 años'!D69+'Coberturas ZBS 80 años'!D73+'Coberturas ZBS 80 años'!D75+'Coberturas ZBS 80 años'!D81</f>
        <v>966</v>
      </c>
      <c r="E8" s="3">
        <f t="shared" si="0"/>
        <v>0.46066252587991718</v>
      </c>
      <c r="F8" s="3">
        <f t="shared" si="1"/>
        <v>0.39855072463768115</v>
      </c>
      <c r="G8" s="2">
        <f>'Coberturas ZBS 80 años'!G11+'Coberturas ZBS 80 años'!G53+'Coberturas ZBS 80 años'!G54+'Coberturas ZBS 80 años'!G55+'Coberturas ZBS 80 años'!G62+'Coberturas ZBS 80 años'!G63+'Coberturas ZBS 80 años'!G66+'Coberturas ZBS 80 años'!G67+'Coberturas ZBS 80 años'!G69+'Coberturas ZBS 80 años'!G73+'Coberturas ZBS 80 años'!G75+'Coberturas ZBS 80 años'!G81</f>
        <v>481</v>
      </c>
      <c r="H8" s="2">
        <f>'Coberturas ZBS 80 años'!H11+'Coberturas ZBS 80 años'!H53+'Coberturas ZBS 80 años'!H54+'Coberturas ZBS 80 años'!H55+'Coberturas ZBS 80 años'!H62+'Coberturas ZBS 80 años'!H63+'Coberturas ZBS 80 años'!H66+'Coberturas ZBS 80 años'!H67+'Coberturas ZBS 80 años'!H69+'Coberturas ZBS 80 años'!H73+'Coberturas ZBS 80 años'!H75+'Coberturas ZBS 80 años'!H81</f>
        <v>397</v>
      </c>
      <c r="I8" s="2">
        <f>'Coberturas ZBS 80 años'!I11+'Coberturas ZBS 80 años'!I53+'Coberturas ZBS 80 años'!I54+'Coberturas ZBS 80 años'!I55+'Coberturas ZBS 80 años'!I62+'Coberturas ZBS 80 años'!I63+'Coberturas ZBS 80 años'!I66+'Coberturas ZBS 80 años'!I67+'Coberturas ZBS 80 años'!I69+'Coberturas ZBS 80 años'!I73+'Coberturas ZBS 80 años'!I75+'Coberturas ZBS 80 años'!I81</f>
        <v>1157</v>
      </c>
      <c r="J8" s="3">
        <f t="shared" si="2"/>
        <v>0.4157303370786517</v>
      </c>
      <c r="K8" s="3">
        <f t="shared" si="3"/>
        <v>0.34312878133102853</v>
      </c>
      <c r="L8" s="2">
        <f>'Coberturas ZBS 80 años'!L11+'Coberturas ZBS 80 años'!L53+'Coberturas ZBS 80 años'!L54+'Coberturas ZBS 80 años'!L55+'Coberturas ZBS 80 años'!L62+'Coberturas ZBS 80 años'!L63+'Coberturas ZBS 80 años'!L66+'Coberturas ZBS 80 años'!L67+'Coberturas ZBS 80 años'!L69+'Coberturas ZBS 80 años'!L73+'Coberturas ZBS 80 años'!L75+'Coberturas ZBS 80 años'!L81</f>
        <v>271</v>
      </c>
      <c r="M8" s="2">
        <f>'Coberturas ZBS 80 años'!M11+'Coberturas ZBS 80 años'!M53+'Coberturas ZBS 80 años'!M54+'Coberturas ZBS 80 años'!M55+'Coberturas ZBS 80 años'!M62+'Coberturas ZBS 80 años'!M63+'Coberturas ZBS 80 años'!M66+'Coberturas ZBS 80 años'!M67+'Coberturas ZBS 80 años'!M69+'Coberturas ZBS 80 años'!M73+'Coberturas ZBS 80 años'!M75+'Coberturas ZBS 80 años'!M81</f>
        <v>105</v>
      </c>
      <c r="N8" s="2">
        <f>'Coberturas ZBS 80 años'!N11+'Coberturas ZBS 80 años'!N53+'Coberturas ZBS 80 años'!N54+'Coberturas ZBS 80 años'!N55+'Coberturas ZBS 80 años'!N62+'Coberturas ZBS 80 años'!N63+'Coberturas ZBS 80 años'!N66+'Coberturas ZBS 80 años'!N67+'Coberturas ZBS 80 años'!N69+'Coberturas ZBS 80 años'!N73+'Coberturas ZBS 80 años'!N75+'Coberturas ZBS 80 años'!N81</f>
        <v>1107</v>
      </c>
      <c r="O8" s="3">
        <f t="shared" si="4"/>
        <v>0.24480578139114725</v>
      </c>
      <c r="P8" s="3">
        <f t="shared" si="5"/>
        <v>9.4850948509485097E-2</v>
      </c>
    </row>
    <row r="9" spans="1:16" s="2" customFormat="1" x14ac:dyDescent="0.25">
      <c r="A9" s="2" t="s">
        <v>116</v>
      </c>
      <c r="B9" s="2">
        <f>'Coberturas ZBS 80 años'!B83+'Coberturas ZBS 80 años'!B82+'Coberturas ZBS 80 años'!B80+'Coberturas ZBS 80 años'!B79+'Coberturas ZBS 80 años'!B44</f>
        <v>144</v>
      </c>
      <c r="C9" s="2">
        <f>'Coberturas ZBS 80 años'!C83+'Coberturas ZBS 80 años'!C82+'Coberturas ZBS 80 años'!C80+'Coberturas ZBS 80 años'!C79+'Coberturas ZBS 80 años'!C44</f>
        <v>124</v>
      </c>
      <c r="D9" s="2">
        <f>'Coberturas ZBS 80 años'!D83+'Coberturas ZBS 80 años'!D82+'Coberturas ZBS 80 años'!D80+'Coberturas ZBS 80 años'!D79+'Coberturas ZBS 80 años'!D44</f>
        <v>582</v>
      </c>
      <c r="E9" s="3">
        <f t="shared" si="0"/>
        <v>0.24742268041237114</v>
      </c>
      <c r="F9" s="3">
        <f t="shared" si="1"/>
        <v>0.21305841924398625</v>
      </c>
      <c r="G9" s="2">
        <f>'Coberturas ZBS 80 años'!G83+'Coberturas ZBS 80 años'!G82+'Coberturas ZBS 80 años'!G80+'Coberturas ZBS 80 años'!G79+'Coberturas ZBS 80 años'!G44</f>
        <v>161</v>
      </c>
      <c r="H9" s="2">
        <f>'Coberturas ZBS 80 años'!H83+'Coberturas ZBS 80 años'!H82+'Coberturas ZBS 80 años'!H80+'Coberturas ZBS 80 años'!H79+'Coberturas ZBS 80 años'!H44</f>
        <v>135</v>
      </c>
      <c r="I9" s="2">
        <f>'Coberturas ZBS 80 años'!I83+'Coberturas ZBS 80 años'!I82+'Coberturas ZBS 80 años'!I80+'Coberturas ZBS 80 años'!I79+'Coberturas ZBS 80 años'!I44</f>
        <v>613</v>
      </c>
      <c r="J9" s="3">
        <f t="shared" si="2"/>
        <v>0.26264274061990212</v>
      </c>
      <c r="K9" s="3">
        <f t="shared" si="3"/>
        <v>0.22022838499184338</v>
      </c>
      <c r="L9" s="2">
        <f>'Coberturas ZBS 80 años'!L83+'Coberturas ZBS 80 años'!L82+'Coberturas ZBS 80 años'!L80+'Coberturas ZBS 80 años'!L79+'Coberturas ZBS 80 años'!L44</f>
        <v>35</v>
      </c>
      <c r="M9" s="2">
        <f>'Coberturas ZBS 80 años'!M83+'Coberturas ZBS 80 años'!M82+'Coberturas ZBS 80 años'!M80+'Coberturas ZBS 80 años'!M79+'Coberturas ZBS 80 años'!M44</f>
        <v>15</v>
      </c>
      <c r="N9" s="2">
        <f>'Coberturas ZBS 80 años'!N83+'Coberturas ZBS 80 años'!N82+'Coberturas ZBS 80 años'!N80+'Coberturas ZBS 80 años'!N79+'Coberturas ZBS 80 años'!N44</f>
        <v>617</v>
      </c>
      <c r="O9" s="3">
        <f t="shared" si="4"/>
        <v>5.6726094003241488E-2</v>
      </c>
      <c r="P9" s="3">
        <f t="shared" si="5"/>
        <v>2.4311183144246355E-2</v>
      </c>
    </row>
    <row r="10" spans="1:16" s="2" customFormat="1" x14ac:dyDescent="0.25">
      <c r="A10" s="2" t="s">
        <v>115</v>
      </c>
      <c r="B10" s="2">
        <f>'Coberturas ZBS 80 años'!B3+'Coberturas ZBS 80 años'!B12+'Coberturas ZBS 80 años'!B30+'Coberturas ZBS 80 años'!B31</f>
        <v>113</v>
      </c>
      <c r="C10" s="2">
        <f>'Coberturas ZBS 80 años'!C3+'Coberturas ZBS 80 años'!C12+'Coberturas ZBS 80 años'!C30+'Coberturas ZBS 80 años'!C31</f>
        <v>102</v>
      </c>
      <c r="D10" s="2">
        <f>'Coberturas ZBS 80 años'!D3+'Coberturas ZBS 80 años'!D12+'Coberturas ZBS 80 años'!D30+'Coberturas ZBS 80 años'!D31</f>
        <v>296</v>
      </c>
      <c r="E10" s="3">
        <f t="shared" si="0"/>
        <v>0.38175675675675674</v>
      </c>
      <c r="F10" s="3">
        <f t="shared" si="1"/>
        <v>0.34459459459459457</v>
      </c>
      <c r="G10" s="2">
        <f>'Coberturas ZBS 80 años'!G3+'Coberturas ZBS 80 años'!G12+'Coberturas ZBS 80 años'!G30+'Coberturas ZBS 80 años'!G31</f>
        <v>130</v>
      </c>
      <c r="H10" s="2">
        <f>'Coberturas ZBS 80 años'!H3+'Coberturas ZBS 80 años'!H12+'Coberturas ZBS 80 años'!H30+'Coberturas ZBS 80 años'!H31</f>
        <v>109</v>
      </c>
      <c r="I10" s="2">
        <f>'Coberturas ZBS 80 años'!I3+'Coberturas ZBS 80 años'!I12+'Coberturas ZBS 80 años'!I30+'Coberturas ZBS 80 años'!I31</f>
        <v>353</v>
      </c>
      <c r="J10" s="3">
        <f t="shared" si="2"/>
        <v>0.36827195467422097</v>
      </c>
      <c r="K10" s="3">
        <f t="shared" si="3"/>
        <v>0.30878186968838528</v>
      </c>
      <c r="L10" s="2">
        <f>'Coberturas ZBS 80 años'!L3+'Coberturas ZBS 80 años'!L12+'Coberturas ZBS 80 años'!L30+'Coberturas ZBS 80 años'!L31</f>
        <v>73</v>
      </c>
      <c r="M10" s="2">
        <f>'Coberturas ZBS 80 años'!M3+'Coberturas ZBS 80 años'!M12+'Coberturas ZBS 80 años'!M30+'Coberturas ZBS 80 años'!M31</f>
        <v>41</v>
      </c>
      <c r="N10" s="2">
        <f>'Coberturas ZBS 80 años'!N3+'Coberturas ZBS 80 años'!N12+'Coberturas ZBS 80 años'!N30+'Coberturas ZBS 80 años'!N31</f>
        <v>336</v>
      </c>
      <c r="O10" s="3">
        <f t="shared" si="4"/>
        <v>0.21726190476190477</v>
      </c>
      <c r="P10" s="3">
        <f t="shared" si="5"/>
        <v>0.12202380952380952</v>
      </c>
    </row>
    <row r="11" spans="1:16" s="7" customFormat="1" x14ac:dyDescent="0.25">
      <c r="A11" s="7" t="s">
        <v>119</v>
      </c>
      <c r="B11" s="7">
        <f>SUM(B10+B9+B8+B7+B6+B5+B4+B3+B2)</f>
        <v>3191</v>
      </c>
      <c r="C11" s="7">
        <f>SUM(C10+C9+C8+C7+C6+C5+C4+C3+C2)</f>
        <v>2671</v>
      </c>
      <c r="D11" s="7">
        <f>SUM(D10+D9+D8+D7+D6+D5+D4+D3+D2)</f>
        <v>7932</v>
      </c>
      <c r="E11" s="8">
        <f t="shared" si="0"/>
        <v>0.40229450327786181</v>
      </c>
      <c r="F11" s="8">
        <f t="shared" si="1"/>
        <v>0.33673726676752397</v>
      </c>
      <c r="G11" s="9">
        <f>SUM(G2:G10)</f>
        <v>3356</v>
      </c>
      <c r="H11" s="7">
        <f>SUM(H10+H9+H8+H7+H6+H5+H4+H3+H2)</f>
        <v>2706</v>
      </c>
      <c r="I11" s="7">
        <f>SUM(I10+I9+I8+I7+I6+I5+I4+I3+I2)</f>
        <v>9281</v>
      </c>
      <c r="J11" s="8">
        <f>G11/I11</f>
        <v>0.36159896562870381</v>
      </c>
      <c r="K11" s="8">
        <f t="shared" si="3"/>
        <v>0.29156340911539702</v>
      </c>
      <c r="L11" s="9">
        <f>SUM(L2:L10)</f>
        <v>1832</v>
      </c>
      <c r="M11" s="7">
        <f>SUM(M10+M9+M8+M7+M6+M5+M4+M3+M2)</f>
        <v>651</v>
      </c>
      <c r="N11" s="7">
        <f>SUM(N10+N9+N8+N7+N6+N5+N4+N3+N2)</f>
        <v>9065</v>
      </c>
      <c r="O11" s="8">
        <f>L11/N11</f>
        <v>0.20209597352454495</v>
      </c>
      <c r="P11" s="8">
        <f t="shared" si="5"/>
        <v>7.1814671814671813E-2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Coberturas municipios 65 años</vt:lpstr>
      <vt:lpstr>Coberturas municipios 80 años</vt:lpstr>
      <vt:lpstr>Coberturas ZBS 65 años</vt:lpstr>
      <vt:lpstr>Coberturas ZBS 80 años</vt:lpstr>
      <vt:lpstr>Coberturas área 65 años</vt:lpstr>
      <vt:lpstr>Coberturas área 80 años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ZORNOZA MORENO, MATILDE</cp:lastModifiedBy>
  <dcterms:created xsi:type="dcterms:W3CDTF">2025-12-05T12:23:59Z</dcterms:created>
  <dcterms:modified xsi:type="dcterms:W3CDTF">2026-04-16T07:20:17Z</dcterms:modified>
</cp:coreProperties>
</file>