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COBERTURAS\Coberturas ADULTOS-ZOSTER Y NEUMOCOCO Y VPH\NEUMOCOCO\16042026\"/>
    </mc:Choice>
  </mc:AlternateContent>
  <bookViews>
    <workbookView xWindow="0" yWindow="0" windowWidth="28800" windowHeight="12135" activeTab="2"/>
  </bookViews>
  <sheets>
    <sheet name="Coberturas por municipios" sheetId="1" r:id="rId1"/>
    <sheet name="Coberturas por ZBS" sheetId="2" r:id="rId2"/>
    <sheet name="Coberturas por áre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2" l="1"/>
  <c r="L46" i="2"/>
  <c r="M46" i="2" s="1"/>
  <c r="G46" i="2"/>
  <c r="D46" i="2"/>
  <c r="J45" i="2"/>
  <c r="J46" i="2"/>
  <c r="H2" i="3"/>
  <c r="H3" i="3"/>
  <c r="H4" i="3"/>
  <c r="H5" i="3"/>
  <c r="H6" i="3"/>
  <c r="H7" i="3"/>
  <c r="H8" i="3"/>
  <c r="H9" i="3"/>
  <c r="H10" i="3"/>
  <c r="I7" i="3"/>
  <c r="E7" i="3"/>
  <c r="F7" i="3"/>
  <c r="E2" i="3"/>
  <c r="E3" i="3"/>
  <c r="E4" i="3"/>
  <c r="E5" i="3"/>
  <c r="E6" i="3"/>
  <c r="E8" i="3"/>
  <c r="E9" i="3"/>
  <c r="E10" i="3"/>
  <c r="C7" i="3"/>
  <c r="B7" i="3"/>
  <c r="B2" i="3"/>
  <c r="B3" i="3"/>
  <c r="B4" i="3"/>
  <c r="B5" i="3"/>
  <c r="B6" i="3"/>
  <c r="B8" i="3"/>
  <c r="B9" i="3"/>
  <c r="B10" i="3"/>
  <c r="C3" i="3"/>
  <c r="C4" i="3"/>
  <c r="C5" i="3"/>
  <c r="C6" i="3"/>
  <c r="C8" i="3"/>
  <c r="C9" i="3"/>
  <c r="C10" i="3"/>
  <c r="I8" i="3" l="1"/>
  <c r="F8" i="3"/>
  <c r="I2" i="3"/>
  <c r="F2" i="3"/>
  <c r="C2" i="3"/>
  <c r="I3" i="3"/>
  <c r="F3" i="3"/>
  <c r="I4" i="3"/>
  <c r="F4" i="3"/>
  <c r="I9" i="3"/>
  <c r="F9" i="3"/>
  <c r="I5" i="3"/>
  <c r="F5" i="3"/>
  <c r="I10" i="3"/>
  <c r="F10" i="3"/>
  <c r="I6" i="3"/>
  <c r="F6" i="3"/>
  <c r="K2" i="3" l="1"/>
  <c r="K3" i="3"/>
  <c r="K4" i="3"/>
  <c r="K5" i="3"/>
  <c r="K6" i="3"/>
  <c r="K7" i="3"/>
  <c r="K8" i="3"/>
  <c r="K9" i="3"/>
  <c r="K10" i="3"/>
  <c r="L3" i="3"/>
  <c r="L4" i="3"/>
  <c r="L5" i="3"/>
  <c r="L6" i="3"/>
  <c r="L7" i="3"/>
  <c r="L8" i="3"/>
  <c r="L9" i="3"/>
  <c r="L10" i="3"/>
  <c r="L2" i="3"/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2" i="2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2" i="1"/>
  <c r="M45" i="2" l="1"/>
  <c r="G9" i="3"/>
  <c r="J2" i="3" l="1"/>
  <c r="G4" i="3"/>
  <c r="G8" i="3"/>
  <c r="G2" i="3"/>
  <c r="G6" i="3"/>
  <c r="M9" i="3"/>
  <c r="G5" i="3"/>
  <c r="M4" i="3"/>
  <c r="D8" i="3"/>
  <c r="M8" i="3"/>
  <c r="D6" i="3"/>
  <c r="M6" i="3"/>
  <c r="D4" i="3"/>
  <c r="D2" i="3"/>
  <c r="M2" i="3"/>
  <c r="J3" i="3"/>
  <c r="M3" i="3"/>
  <c r="D10" i="3"/>
  <c r="B11" i="3"/>
  <c r="J5" i="3"/>
  <c r="I11" i="3"/>
  <c r="J9" i="3"/>
  <c r="G7" i="3"/>
  <c r="J8" i="3"/>
  <c r="J10" i="3"/>
  <c r="H11" i="3"/>
  <c r="J7" i="3"/>
  <c r="M7" i="3"/>
  <c r="G3" i="3"/>
  <c r="J6" i="3"/>
  <c r="F11" i="3"/>
  <c r="J4" i="3"/>
  <c r="G10" i="3"/>
  <c r="E11" i="3"/>
  <c r="C11" i="3"/>
  <c r="D3" i="3"/>
  <c r="D5" i="3"/>
  <c r="D7" i="3"/>
  <c r="D9" i="3"/>
  <c r="D87" i="2"/>
  <c r="G87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K11" i="3" l="1"/>
  <c r="L11" i="3"/>
  <c r="M5" i="3"/>
  <c r="G11" i="3"/>
  <c r="M10" i="3"/>
  <c r="J11" i="3"/>
  <c r="D11" i="3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M11" i="3" l="1"/>
  <c r="C88" i="2"/>
  <c r="E88" i="2"/>
  <c r="F88" i="2"/>
  <c r="H88" i="2"/>
  <c r="I88" i="2"/>
  <c r="B88" i="2"/>
  <c r="K88" i="2" s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2" i="1"/>
  <c r="C47" i="1"/>
  <c r="E47" i="1"/>
  <c r="F47" i="1"/>
  <c r="H47" i="1"/>
  <c r="I47" i="1"/>
  <c r="B47" i="1"/>
  <c r="G88" i="2" l="1"/>
  <c r="L88" i="2"/>
  <c r="K47" i="1"/>
  <c r="L47" i="1"/>
  <c r="G47" i="1"/>
  <c r="J47" i="1"/>
  <c r="J88" i="2"/>
  <c r="D88" i="2"/>
  <c r="D47" i="1"/>
  <c r="M82" i="2"/>
  <c r="M83" i="2"/>
  <c r="M84" i="2"/>
  <c r="M85" i="2"/>
  <c r="M86" i="2"/>
  <c r="M8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47" i="1" l="1"/>
  <c r="M2" i="2"/>
  <c r="M88" i="2"/>
</calcChain>
</file>

<file path=xl/sharedStrings.xml><?xml version="1.0" encoding="utf-8"?>
<sst xmlns="http://schemas.openxmlformats.org/spreadsheetml/2006/main" count="182" uniqueCount="137">
  <si>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</si>
  <si>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</si>
  <si>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</si>
  <si>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</si>
  <si>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</si>
  <si>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</si>
  <si>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</si>
  <si>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</si>
  <si>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</si>
  <si>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</si>
  <si>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</si>
  <si>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</si>
  <si>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</si>
  <si>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</si>
  <si>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</si>
  <si>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</si>
  <si>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</si>
  <si>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</si>
  <si>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</si>
  <si>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</si>
  <si>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</si>
  <si>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</si>
  <si>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</si>
  <si>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</si>
  <si>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</si>
  <si>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</si>
  <si>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</si>
  <si>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</si>
  <si>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</si>
  <si>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</si>
  <si>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</si>
  <si>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</si>
  <si>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</si>
  <si>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</si>
  <si>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</si>
  <si>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</si>
  <si>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</si>
  <si>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</si>
  <si>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</si>
  <si>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</si>
  <si>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</si>
  <si>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</si>
  <si>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</si>
  <si>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</si>
  <si>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</si>
  <si>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</si>
  <si>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</si>
  <si>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</si>
  <si>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</si>
  <si>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</si>
  <si>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</si>
  <si>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</si>
  <si>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</si>
  <si>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</si>
  <si>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</si>
  <si>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</si>
  <si>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</si>
  <si>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</si>
  <si>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</si>
  <si>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</si>
  <si>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</si>
  <si>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</si>
  <si>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</si>
  <si>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</si>
  <si>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</si>
  <si>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</si>
  <si>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</si>
  <si>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</si>
  <si>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</si>
  <si>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</si>
  <si>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</si>
  <si>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</si>
  <si>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</si>
  <si>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</si>
  <si>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</si>
  <si>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</si>
  <si>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</si>
  <si>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</si>
  <si>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</si>
  <si>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</si>
  <si>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</si>
  <si>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</si>
  <si>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</si>
  <si>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</si>
  <si>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</si>
  <si>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</si>
  <si>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</si>
  <si>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</si>
  <si>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</si>
  <si>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</si>
  <si>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</si>
  <si>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</si>
  <si>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</si>
  <si>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</si>
  <si>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</si>
  <si>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</si>
  <si>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</si>
  <si>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</si>
  <si>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</si>
  <si>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</si>
  <si>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</si>
  <si>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</si>
  <si>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</si>
  <si>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</si>
  <si>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</si>
  <si>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</si>
  <si>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</si>
  <si>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</si>
  <si>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</si>
  <si>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</si>
  <si>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</si>
  <si>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</si>
  <si>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</si>
  <si>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</si>
  <si>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</si>
  <si>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</si>
  <si>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</si>
  <si>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</si>
  <si>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</si>
  <si>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</si>
  <si>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</si>
  <si>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Vacunados 65-69 años</t>
  </si>
  <si>
    <t>Población 65-69 años</t>
  </si>
  <si>
    <t>Cobertura 65-69 años</t>
  </si>
  <si>
    <t>Vacunados 70-74 años</t>
  </si>
  <si>
    <t>Población 70-74 años</t>
  </si>
  <si>
    <t>Cobertura 70-74 años</t>
  </si>
  <si>
    <t>Vacunados 75 o más años</t>
  </si>
  <si>
    <t>Población 75 o más años</t>
  </si>
  <si>
    <t>Cobertura 75 o más años</t>
  </si>
  <si>
    <t>Vacunados 65 añoso más</t>
  </si>
  <si>
    <t>Población 65 años o más</t>
  </si>
  <si>
    <t>Cobertura 65 años o más</t>
  </si>
  <si>
    <t>Vacunados 65 años o más</t>
  </si>
  <si>
    <t>Murcia/Sur</t>
  </si>
  <si>
    <t>Área sanitaria</t>
  </si>
  <si>
    <t>Molina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</si>
</sst>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0" fontId="0" fillId="0" borderId="0" xfId="0" applyFont="1"/>
    <xf numFmtId="10" fontId="0" fillId="0" borderId="0" xfId="0" applyNumberFormat="1" applyFont="1"/>
    <xf numFmtId="0" fontId="0" fillId="0" borderId="0" xfId="0" applyFill="1"/>
    <xf numFmtId="10" fontId="0" fillId="0" borderId="0" xfId="0" applyNumberFormat="1" applyFill="1"/>
    <xf numFmtId="0" fontId="1" fillId="0" borderId="0" xfId="0" applyFont="1"/>
    <xf numFmtId="10" fontId="1" fillId="0" borderId="0" xfId="0" applyNumberFormat="1" applyFont="1"/>
    <xf numFmtId="0" fontId="1" fillId="0" borderId="0" xfId="0" applyFont="1" applyFill="1"/>
    <xf numFmtId="10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 de vacunación antineumocócica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'Coberturas por área'!$D$1</c:f>
              <c:strCache>
                <c:ptCount val="1"/>
                <c:pt idx="0">
                  <c:v>Cobertura 65-69 años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área'!$D$2:$D$11</c:f>
              <c:numCache>
                <c:formatCode>0.00%</c:formatCode>
                <c:ptCount val="10"/>
                <c:pt idx="0">
                  <c:v>0.41467075637929907</c:v>
                </c:pt>
                <c:pt idx="1">
                  <c:v>0.39789398958826311</c:v>
                </c:pt>
                <c:pt idx="2">
                  <c:v>0.43961052413507357</c:v>
                </c:pt>
                <c:pt idx="3">
                  <c:v>0.48858540562576436</c:v>
                </c:pt>
                <c:pt idx="4">
                  <c:v>0.47625400213447172</c:v>
                </c:pt>
                <c:pt idx="5">
                  <c:v>0.4702070808283233</c:v>
                </c:pt>
                <c:pt idx="6">
                  <c:v>0.44600366076876147</c:v>
                </c:pt>
                <c:pt idx="7">
                  <c:v>0.27795924716130038</c:v>
                </c:pt>
                <c:pt idx="8">
                  <c:v>0.42554557124518616</c:v>
                </c:pt>
                <c:pt idx="9">
                  <c:v>0.42503149451590905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4-448E-A2DC-4B7F05AFA927}"/>
            </c:ext>
          </c:extLst>
        </c:ser>
        <c:ser>
          <c:idx val="1"/>
          <c:order val="1"/>
          <c:tx>
            <c:strRef>
              <c:f>'Coberturas por área'!$G$1</c:f>
              <c:strCache>
                <c:ptCount val="1"/>
                <c:pt idx="0">
                  <c:v>Cobertura 70-74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área'!$G$2:$G$11</c:f>
              <c:numCache>
                <c:formatCode>0.00%</c:formatCode>
                <c:ptCount val="10"/>
                <c:pt idx="0">
                  <c:v>0.41022946225258367</c:v>
                </c:pt>
                <c:pt idx="1">
                  <c:v>0.37210007581501137</c:v>
                </c:pt>
                <c:pt idx="2">
                  <c:v>0.45362494937221548</c:v>
                </c:pt>
                <c:pt idx="3">
                  <c:v>0.4917550058892815</c:v>
                </c:pt>
                <c:pt idx="4">
                  <c:v>0.52890712420738528</c:v>
                </c:pt>
                <c:pt idx="5">
                  <c:v>0.49939920510213515</c:v>
                </c:pt>
                <c:pt idx="6">
                  <c:v>0.47549309082319596</c:v>
                </c:pt>
                <c:pt idx="7">
                  <c:v>0.24941226757854243</c:v>
                </c:pt>
                <c:pt idx="8">
                  <c:v>0.3704748472026328</c:v>
                </c:pt>
                <c:pt idx="9">
                  <c:v>0.42727159416677052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4-448E-A2DC-4B7F05AFA927}"/>
            </c:ext>
          </c:extLst>
        </c:ser>
        <c:ser>
          <c:idx val="2"/>
          <c:order val="2"/>
          <c:tx>
            <c:strRef>
              <c:f>'Coberturas por área'!$J$1</c:f>
              <c:strCache>
                <c:ptCount val="1"/>
                <c:pt idx="0">
                  <c:v>Cobertura 75 o más años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área'!$J$2:$J$11</c:f>
              <c:numCache>
                <c:formatCode>0.00%</c:formatCode>
                <c:ptCount val="10"/>
                <c:pt idx="0">
                  <c:v>0.35264249143147292</c:v>
                </c:pt>
                <c:pt idx="1">
                  <c:v>0.36648867611857855</c:v>
                </c:pt>
                <c:pt idx="2">
                  <c:v>0.39019438976377951</c:v>
                </c:pt>
                <c:pt idx="3">
                  <c:v>0.44036345021755824</c:v>
                </c:pt>
                <c:pt idx="4">
                  <c:v>0.53984575835475579</c:v>
                </c:pt>
                <c:pt idx="5">
                  <c:v>0.48067169586156927</c:v>
                </c:pt>
                <c:pt idx="6">
                  <c:v>0.4539084486818678</c:v>
                </c:pt>
                <c:pt idx="7">
                  <c:v>0.24391276730891381</c:v>
                </c:pt>
                <c:pt idx="8">
                  <c:v>0.25946047208692397</c:v>
                </c:pt>
                <c:pt idx="9">
                  <c:v>0.39628719789352906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44-448E-A2DC-4B7F05AFA927}"/>
            </c:ext>
          </c:extLst>
        </c:ser>
        <c:ser>
          <c:idx val="3"/>
          <c:order val="3"/>
          <c:tx>
            <c:strRef>
              <c:f>'Coberturas por área'!$M$1</c:f>
              <c:strCache>
                <c:ptCount val="1"/>
                <c:pt idx="0">
                  <c:v>Cobertura 65 años o más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'Coberturas por área'!$A$2:$A$11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por área'!$M$2:$M$11</c:f>
              <c:numCache>
                <c:formatCode>0.00%</c:formatCode>
                <c:ptCount val="10"/>
                <c:pt idx="0">
                  <c:v>0.38456346527970781</c:v>
                </c:pt>
                <c:pt idx="1">
                  <c:v>0.37705462104141557</c:v>
                </c:pt>
                <c:pt idx="2">
                  <c:v>0.41861512140949064</c:v>
                </c:pt>
                <c:pt idx="3">
                  <c:v>0.46587242491933484</c:v>
                </c:pt>
                <c:pt idx="4">
                  <c:v>0.51730526315789471</c:v>
                </c:pt>
                <c:pt idx="5">
                  <c:v>0.48160480792658167</c:v>
                </c:pt>
                <c:pt idx="6">
                  <c:v>0.45637332333806324</c:v>
                </c:pt>
                <c:pt idx="7">
                  <c:v>0.2558139534883721</c:v>
                </c:pt>
                <c:pt idx="8">
                  <c:v>0.33068708061619884</c:v>
                </c:pt>
                <c:pt idx="9">
                  <c:v>0.41190013569656991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44-448E-A2DC-4B7F05AF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698848"/>
        <c:axId val="193709616"/>
      </c:barChart>
      <c:catAx>
        <c:axId val="19369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709616"/>
        <c:crosses val="autoZero"/>
        <c:auto val="1"/>
        <c:lblAlgn val="ctr"/>
        <c:lblOffset val="100"/>
        <c:noMultiLvlLbl val="0"/>
      </c:catAx>
      <c:valAx>
        <c:axId val="1937096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6988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152401</xdr:rowOff>
    </xdr:from>
    <xdr:to>
      <xdr:col>8</xdr:col>
      <xdr:colOff>1476375</xdr:colOff>
      <xdr:row>36</xdr:row>
      <xdr:rowOff>9525</xdr:rowOff>
    </xdr:to>
    <xdr:graphicFrame macro="">
      <xdr:nvGraphicFramePr>
        <xdr:cNvPr id="3" name="Gráfico 2" descr="Se muestra la cobertura de vacunación antineumocócica en personas de 65 años o más por distintas franjas de edad en el total del SMS y por área sanitaria" title="Cobertura de vacunación antineumocócica en personas de 65 años o má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I28" workbookViewId="0">
      <selection activeCell="L47" sqref="L47"/>
    </sheetView>
  </sheetViews>
  <sheetFormatPr baseColWidth="10" defaultRowHeight="15" x14ac:dyDescent="0.25"/>
  <cols>
    <col min="1" max="1" width="23.5703125" bestFit="1" customWidth="1"/>
    <col min="2" max="2" width="20.42578125" bestFit="1" customWidth="1"/>
    <col min="3" max="3" width="19.5703125" bestFit="1" customWidth="1"/>
    <col min="4" max="4" width="19.7109375" bestFit="1" customWidth="1"/>
    <col min="5" max="5" width="20.42578125" bestFit="1" customWidth="1"/>
    <col min="6" max="6" width="19.5703125" bestFit="1" customWidth="1"/>
    <col min="7" max="7" width="19.7109375" style="1" bestFit="1" customWidth="1"/>
    <col min="8" max="8" width="23.42578125" bestFit="1" customWidth="1"/>
    <col min="9" max="9" width="22.5703125" bestFit="1" customWidth="1"/>
    <col min="10" max="10" width="22.7109375" style="1" bestFit="1" customWidth="1"/>
    <col min="11" max="11" width="23" bestFit="1" customWidth="1"/>
    <col min="12" max="12" width="22.5703125" bestFit="1" customWidth="1"/>
    <col min="13" max="13" width="22.7109375" style="1" bestFit="1" customWidth="1"/>
  </cols>
  <sheetData>
    <row r="1" spans="1:13" x14ac:dyDescent="0.25">
      <c r="A1" t="s">
        <v>25</v>
      </c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s="1" t="s">
        <v>126</v>
      </c>
      <c r="H1" t="s">
        <v>127</v>
      </c>
      <c r="I1" t="s">
        <v>128</v>
      </c>
      <c r="J1" s="1" t="s">
        <v>129</v>
      </c>
      <c r="K1" t="s">
        <v>130</v>
      </c>
      <c r="L1" t="s">
        <v>131</v>
      </c>
      <c r="M1" s="1" t="s">
        <v>132</v>
      </c>
    </row>
    <row r="2" spans="1:13" x14ac:dyDescent="0.25">
      <c r="A2" t="s">
        <v>0</v>
      </c>
      <c r="B2">
        <v>284</v>
      </c>
      <c r="C2">
        <v>519</v>
      </c>
      <c r="D2" s="1">
        <f>B2/C2</f>
        <v>0.54720616570327552</v>
      </c>
      <c r="E2">
        <v>208</v>
      </c>
      <c r="F2">
        <v>383</v>
      </c>
      <c r="G2" s="1">
        <f t="shared" ref="G2:G47" si="0">E2/F2</f>
        <v>0.54308093994778073</v>
      </c>
      <c r="H2">
        <v>577</v>
      </c>
      <c r="I2">
        <v>1041</v>
      </c>
      <c r="J2" s="1">
        <f t="shared" ref="J2:J47" si="1">H2/I2</f>
        <v>0.55427473583093179</v>
      </c>
      <c r="K2">
        <f>SUM(H2+E2+B2)</f>
        <v>1069</v>
      </c>
      <c r="L2">
        <f>SUM(I2+F2+C2)</f>
        <v>1943</v>
      </c>
      <c r="M2" s="1">
        <f>K2/L2</f>
        <v>0.55018013381369013</v>
      </c>
    </row>
    <row r="3" spans="1:13" x14ac:dyDescent="0.25">
      <c r="A3" t="s">
        <v>1</v>
      </c>
      <c r="B3">
        <v>310</v>
      </c>
      <c r="C3">
        <v>752</v>
      </c>
      <c r="D3" s="1">
        <f t="shared" ref="D3:D47" si="2">B3/C3</f>
        <v>0.41223404255319152</v>
      </c>
      <c r="E3">
        <v>230</v>
      </c>
      <c r="F3">
        <v>554</v>
      </c>
      <c r="G3" s="1">
        <f t="shared" si="0"/>
        <v>0.41516245487364623</v>
      </c>
      <c r="H3">
        <v>359</v>
      </c>
      <c r="I3">
        <v>1409</v>
      </c>
      <c r="J3" s="1">
        <f t="shared" si="1"/>
        <v>0.25479063165365506</v>
      </c>
      <c r="K3">
        <f t="shared" ref="K3:L47" si="3">SUM(H3+E3+B3)</f>
        <v>899</v>
      </c>
      <c r="L3">
        <f t="shared" si="3"/>
        <v>2715</v>
      </c>
      <c r="M3" s="1">
        <f t="shared" ref="M3:M47" si="4">K3/L3</f>
        <v>0.33112338858195212</v>
      </c>
    </row>
    <row r="4" spans="1:13" x14ac:dyDescent="0.25">
      <c r="A4" t="s">
        <v>2</v>
      </c>
      <c r="B4">
        <v>990</v>
      </c>
      <c r="C4">
        <v>2339</v>
      </c>
      <c r="D4" s="1">
        <f t="shared" si="2"/>
        <v>0.42325780247969219</v>
      </c>
      <c r="E4">
        <v>773</v>
      </c>
      <c r="F4">
        <v>1861</v>
      </c>
      <c r="G4" s="1">
        <f t="shared" si="0"/>
        <v>0.41536808167651801</v>
      </c>
      <c r="H4">
        <v>1188</v>
      </c>
      <c r="I4">
        <v>3895</v>
      </c>
      <c r="J4" s="1">
        <f t="shared" si="1"/>
        <v>0.30500641848523746</v>
      </c>
      <c r="K4">
        <f t="shared" si="3"/>
        <v>2951</v>
      </c>
      <c r="L4">
        <f t="shared" si="3"/>
        <v>8095</v>
      </c>
      <c r="M4" s="1">
        <f t="shared" si="4"/>
        <v>0.36454601605929587</v>
      </c>
    </row>
    <row r="5" spans="1:13" x14ac:dyDescent="0.25">
      <c r="A5" t="s">
        <v>3</v>
      </c>
      <c r="B5">
        <v>34</v>
      </c>
      <c r="C5">
        <v>88</v>
      </c>
      <c r="D5" s="1">
        <f t="shared" si="2"/>
        <v>0.38636363636363635</v>
      </c>
      <c r="E5">
        <v>16</v>
      </c>
      <c r="F5">
        <v>53</v>
      </c>
      <c r="G5" s="1">
        <f t="shared" si="0"/>
        <v>0.30188679245283018</v>
      </c>
      <c r="H5">
        <v>43</v>
      </c>
      <c r="I5">
        <v>181</v>
      </c>
      <c r="J5" s="1">
        <f t="shared" si="1"/>
        <v>0.23756906077348067</v>
      </c>
      <c r="K5">
        <f t="shared" si="3"/>
        <v>93</v>
      </c>
      <c r="L5">
        <f t="shared" si="3"/>
        <v>322</v>
      </c>
      <c r="M5" s="1">
        <f t="shared" si="4"/>
        <v>0.28881987577639751</v>
      </c>
    </row>
    <row r="6" spans="1:13" x14ac:dyDescent="0.25">
      <c r="A6" t="s">
        <v>4</v>
      </c>
      <c r="B6">
        <v>881</v>
      </c>
      <c r="C6">
        <v>2288</v>
      </c>
      <c r="D6" s="1">
        <f t="shared" si="2"/>
        <v>0.38505244755244755</v>
      </c>
      <c r="E6">
        <v>588</v>
      </c>
      <c r="F6">
        <v>1765</v>
      </c>
      <c r="G6" s="1">
        <f t="shared" si="0"/>
        <v>0.33314447592067986</v>
      </c>
      <c r="H6">
        <v>936</v>
      </c>
      <c r="I6">
        <v>3790</v>
      </c>
      <c r="J6" s="1">
        <f t="shared" si="1"/>
        <v>0.24696569920844327</v>
      </c>
      <c r="K6">
        <f t="shared" si="3"/>
        <v>2405</v>
      </c>
      <c r="L6">
        <f t="shared" si="3"/>
        <v>7843</v>
      </c>
      <c r="M6" s="1">
        <f t="shared" si="4"/>
        <v>0.30664286625015935</v>
      </c>
    </row>
    <row r="7" spans="1:13" x14ac:dyDescent="0.25">
      <c r="A7" t="s">
        <v>5</v>
      </c>
      <c r="B7">
        <v>245</v>
      </c>
      <c r="C7">
        <v>1118</v>
      </c>
      <c r="D7" s="1">
        <f t="shared" si="2"/>
        <v>0.21914132379248658</v>
      </c>
      <c r="E7">
        <v>177</v>
      </c>
      <c r="F7">
        <v>869</v>
      </c>
      <c r="G7" s="1">
        <f t="shared" si="0"/>
        <v>0.20368239355581128</v>
      </c>
      <c r="H7">
        <v>348</v>
      </c>
      <c r="I7">
        <v>1882</v>
      </c>
      <c r="J7" s="1">
        <f t="shared" si="1"/>
        <v>0.1849096705632306</v>
      </c>
      <c r="K7">
        <f t="shared" si="3"/>
        <v>770</v>
      </c>
      <c r="L7">
        <f t="shared" si="3"/>
        <v>3869</v>
      </c>
      <c r="M7" s="1">
        <f t="shared" si="4"/>
        <v>0.19901783406565005</v>
      </c>
    </row>
    <row r="8" spans="1:13" x14ac:dyDescent="0.25">
      <c r="A8" t="s">
        <v>6</v>
      </c>
      <c r="B8">
        <v>38</v>
      </c>
      <c r="C8">
        <v>82</v>
      </c>
      <c r="D8" s="1">
        <f t="shared" si="2"/>
        <v>0.46341463414634149</v>
      </c>
      <c r="E8">
        <v>35</v>
      </c>
      <c r="F8">
        <v>56</v>
      </c>
      <c r="G8" s="1">
        <f t="shared" si="0"/>
        <v>0.625</v>
      </c>
      <c r="H8">
        <v>118</v>
      </c>
      <c r="I8">
        <v>178</v>
      </c>
      <c r="J8" s="1">
        <f t="shared" si="1"/>
        <v>0.6629213483146067</v>
      </c>
      <c r="K8">
        <f t="shared" si="3"/>
        <v>191</v>
      </c>
      <c r="L8">
        <f t="shared" si="3"/>
        <v>316</v>
      </c>
      <c r="M8" s="1">
        <f t="shared" si="4"/>
        <v>0.60443037974683544</v>
      </c>
    </row>
    <row r="9" spans="1:13" x14ac:dyDescent="0.25">
      <c r="A9" t="s">
        <v>7</v>
      </c>
      <c r="B9">
        <v>259</v>
      </c>
      <c r="C9">
        <v>494</v>
      </c>
      <c r="D9" s="1">
        <f t="shared" si="2"/>
        <v>0.52429149797570851</v>
      </c>
      <c r="E9">
        <v>202</v>
      </c>
      <c r="F9">
        <v>368</v>
      </c>
      <c r="G9" s="1">
        <f t="shared" si="0"/>
        <v>0.54891304347826086</v>
      </c>
      <c r="H9">
        <v>411</v>
      </c>
      <c r="I9">
        <v>867</v>
      </c>
      <c r="J9" s="1">
        <f t="shared" si="1"/>
        <v>0.47404844290657439</v>
      </c>
      <c r="K9">
        <f t="shared" si="3"/>
        <v>872</v>
      </c>
      <c r="L9">
        <f t="shared" si="3"/>
        <v>1729</v>
      </c>
      <c r="M9" s="1">
        <f t="shared" si="4"/>
        <v>0.50433776749566228</v>
      </c>
    </row>
    <row r="10" spans="1:13" x14ac:dyDescent="0.25">
      <c r="A10" t="s">
        <v>8</v>
      </c>
      <c r="B10">
        <v>423</v>
      </c>
      <c r="C10">
        <v>1319</v>
      </c>
      <c r="D10" s="1">
        <f t="shared" si="2"/>
        <v>0.32069749810462472</v>
      </c>
      <c r="E10">
        <v>236</v>
      </c>
      <c r="F10">
        <v>951</v>
      </c>
      <c r="G10" s="1">
        <f t="shared" si="0"/>
        <v>0.24815983175604628</v>
      </c>
      <c r="H10">
        <v>445</v>
      </c>
      <c r="I10">
        <v>2188</v>
      </c>
      <c r="J10" s="1">
        <f t="shared" si="1"/>
        <v>0.20338208409506398</v>
      </c>
      <c r="K10">
        <f t="shared" si="3"/>
        <v>1104</v>
      </c>
      <c r="L10">
        <f t="shared" si="3"/>
        <v>4458</v>
      </c>
      <c r="M10" s="1">
        <f t="shared" si="4"/>
        <v>0.24764468371467024</v>
      </c>
    </row>
    <row r="11" spans="1:13" x14ac:dyDescent="0.25">
      <c r="A11" t="s">
        <v>9</v>
      </c>
      <c r="B11">
        <v>415</v>
      </c>
      <c r="C11">
        <v>1019</v>
      </c>
      <c r="D11" s="1">
        <f t="shared" si="2"/>
        <v>0.40726202158979391</v>
      </c>
      <c r="E11">
        <v>315</v>
      </c>
      <c r="F11">
        <v>688</v>
      </c>
      <c r="G11" s="1">
        <f t="shared" si="0"/>
        <v>0.45784883720930231</v>
      </c>
      <c r="H11">
        <v>812</v>
      </c>
      <c r="I11">
        <v>1873</v>
      </c>
      <c r="J11" s="1">
        <f t="shared" si="1"/>
        <v>0.43352909770421783</v>
      </c>
      <c r="K11">
        <f t="shared" si="3"/>
        <v>1542</v>
      </c>
      <c r="L11">
        <f t="shared" si="3"/>
        <v>3580</v>
      </c>
      <c r="M11" s="1">
        <f t="shared" si="4"/>
        <v>0.43072625698324024</v>
      </c>
    </row>
    <row r="12" spans="1:13" x14ac:dyDescent="0.25">
      <c r="A12" t="s">
        <v>10</v>
      </c>
      <c r="B12">
        <v>278</v>
      </c>
      <c r="C12">
        <v>528</v>
      </c>
      <c r="D12" s="1">
        <f t="shared" si="2"/>
        <v>0.52651515151515149</v>
      </c>
      <c r="E12">
        <v>253</v>
      </c>
      <c r="F12">
        <v>434</v>
      </c>
      <c r="G12" s="1">
        <f t="shared" si="0"/>
        <v>0.58294930875576034</v>
      </c>
      <c r="H12">
        <v>476</v>
      </c>
      <c r="I12">
        <v>911</v>
      </c>
      <c r="J12" s="1">
        <f t="shared" si="1"/>
        <v>0.52250274423710208</v>
      </c>
      <c r="K12">
        <f t="shared" si="3"/>
        <v>1007</v>
      </c>
      <c r="L12">
        <f t="shared" si="3"/>
        <v>1873</v>
      </c>
      <c r="M12" s="1">
        <f t="shared" si="4"/>
        <v>0.53764014949279226</v>
      </c>
    </row>
    <row r="13" spans="1:13" x14ac:dyDescent="0.25">
      <c r="A13" t="s">
        <v>11</v>
      </c>
      <c r="B13">
        <v>125</v>
      </c>
      <c r="C13">
        <v>356</v>
      </c>
      <c r="D13" s="1">
        <f t="shared" si="2"/>
        <v>0.351123595505618</v>
      </c>
      <c r="E13">
        <v>97</v>
      </c>
      <c r="F13">
        <v>289</v>
      </c>
      <c r="G13" s="1">
        <f t="shared" si="0"/>
        <v>0.33564013840830448</v>
      </c>
      <c r="H13">
        <v>184</v>
      </c>
      <c r="I13">
        <v>741</v>
      </c>
      <c r="J13" s="1">
        <f t="shared" si="1"/>
        <v>0.24831309041835359</v>
      </c>
      <c r="K13">
        <f t="shared" si="3"/>
        <v>406</v>
      </c>
      <c r="L13">
        <f t="shared" si="3"/>
        <v>1386</v>
      </c>
      <c r="M13" s="1">
        <f t="shared" si="4"/>
        <v>0.29292929292929293</v>
      </c>
    </row>
    <row r="14" spans="1:13" x14ac:dyDescent="0.25">
      <c r="A14" t="s">
        <v>12</v>
      </c>
      <c r="B14">
        <v>508</v>
      </c>
      <c r="C14">
        <v>858</v>
      </c>
      <c r="D14" s="1">
        <f t="shared" si="2"/>
        <v>0.59207459207459212</v>
      </c>
      <c r="E14">
        <v>355</v>
      </c>
      <c r="F14">
        <v>567</v>
      </c>
      <c r="G14" s="1">
        <f t="shared" si="0"/>
        <v>0.62610229276895946</v>
      </c>
      <c r="H14">
        <v>664</v>
      </c>
      <c r="I14">
        <v>1345</v>
      </c>
      <c r="J14" s="1">
        <f t="shared" si="1"/>
        <v>0.49368029739776953</v>
      </c>
      <c r="K14">
        <f t="shared" si="3"/>
        <v>1527</v>
      </c>
      <c r="L14">
        <f t="shared" si="3"/>
        <v>2770</v>
      </c>
      <c r="M14" s="1">
        <f t="shared" si="4"/>
        <v>0.55126353790613714</v>
      </c>
    </row>
    <row r="15" spans="1:13" x14ac:dyDescent="0.25">
      <c r="A15" t="s">
        <v>13</v>
      </c>
      <c r="B15">
        <v>359</v>
      </c>
      <c r="C15">
        <v>729</v>
      </c>
      <c r="D15" s="1">
        <f t="shared" si="2"/>
        <v>0.49245541838134432</v>
      </c>
      <c r="E15">
        <v>206</v>
      </c>
      <c r="F15">
        <v>535</v>
      </c>
      <c r="G15" s="1">
        <f t="shared" si="0"/>
        <v>0.38504672897196263</v>
      </c>
      <c r="H15">
        <v>406</v>
      </c>
      <c r="I15">
        <v>1181</v>
      </c>
      <c r="J15" s="1">
        <f t="shared" si="1"/>
        <v>0.34377646062658762</v>
      </c>
      <c r="K15">
        <f t="shared" si="3"/>
        <v>971</v>
      </c>
      <c r="L15">
        <f t="shared" si="3"/>
        <v>2445</v>
      </c>
      <c r="M15" s="1">
        <f t="shared" si="4"/>
        <v>0.39713701431492843</v>
      </c>
    </row>
    <row r="16" spans="1:13" x14ac:dyDescent="0.25">
      <c r="A16" t="s">
        <v>14</v>
      </c>
      <c r="B16">
        <v>37</v>
      </c>
      <c r="C16">
        <v>143</v>
      </c>
      <c r="D16" s="1">
        <f t="shared" si="2"/>
        <v>0.25874125874125875</v>
      </c>
      <c r="E16">
        <v>23</v>
      </c>
      <c r="F16">
        <v>100</v>
      </c>
      <c r="G16" s="1">
        <f t="shared" si="0"/>
        <v>0.23</v>
      </c>
      <c r="H16">
        <v>109</v>
      </c>
      <c r="I16">
        <v>268</v>
      </c>
      <c r="J16" s="1">
        <f t="shared" si="1"/>
        <v>0.40671641791044777</v>
      </c>
      <c r="K16">
        <f t="shared" si="3"/>
        <v>169</v>
      </c>
      <c r="L16">
        <f t="shared" si="3"/>
        <v>511</v>
      </c>
      <c r="M16" s="1">
        <f t="shared" si="4"/>
        <v>0.33072407045009783</v>
      </c>
    </row>
    <row r="17" spans="1:13" x14ac:dyDescent="0.25">
      <c r="A17" t="s">
        <v>15</v>
      </c>
      <c r="B17">
        <v>751</v>
      </c>
      <c r="C17">
        <v>1723</v>
      </c>
      <c r="D17" s="1">
        <f t="shared" si="2"/>
        <v>0.43586767266395821</v>
      </c>
      <c r="E17">
        <v>532</v>
      </c>
      <c r="F17">
        <v>1199</v>
      </c>
      <c r="G17" s="1">
        <f t="shared" si="0"/>
        <v>0.44370308590492075</v>
      </c>
      <c r="H17">
        <v>1135</v>
      </c>
      <c r="I17">
        <v>2958</v>
      </c>
      <c r="J17" s="1">
        <f t="shared" si="1"/>
        <v>0.3837052062204192</v>
      </c>
      <c r="K17">
        <f t="shared" si="3"/>
        <v>2418</v>
      </c>
      <c r="L17">
        <f t="shared" si="3"/>
        <v>5880</v>
      </c>
      <c r="M17" s="1">
        <f t="shared" si="4"/>
        <v>0.41122448979591836</v>
      </c>
    </row>
    <row r="18" spans="1:13" x14ac:dyDescent="0.25">
      <c r="A18" t="s">
        <v>16</v>
      </c>
      <c r="B18">
        <v>5491</v>
      </c>
      <c r="C18">
        <v>13389</v>
      </c>
      <c r="D18" s="1">
        <f t="shared" si="2"/>
        <v>0.41011277914706101</v>
      </c>
      <c r="E18">
        <v>3999</v>
      </c>
      <c r="F18">
        <v>10521</v>
      </c>
      <c r="G18" s="1">
        <f t="shared" si="0"/>
        <v>0.38009694895922441</v>
      </c>
      <c r="H18">
        <v>8163</v>
      </c>
      <c r="I18">
        <v>22930</v>
      </c>
      <c r="J18" s="1">
        <f t="shared" si="1"/>
        <v>0.35599651112080244</v>
      </c>
      <c r="K18">
        <f t="shared" si="3"/>
        <v>17653</v>
      </c>
      <c r="L18">
        <f t="shared" si="3"/>
        <v>46840</v>
      </c>
      <c r="M18" s="1">
        <f t="shared" si="4"/>
        <v>0.37687873612297179</v>
      </c>
    </row>
    <row r="19" spans="1:13" x14ac:dyDescent="0.25">
      <c r="A19" t="s">
        <v>17</v>
      </c>
      <c r="B19">
        <v>504</v>
      </c>
      <c r="C19">
        <v>1053</v>
      </c>
      <c r="D19" s="1">
        <f t="shared" si="2"/>
        <v>0.47863247863247865</v>
      </c>
      <c r="E19">
        <v>341</v>
      </c>
      <c r="F19">
        <v>758</v>
      </c>
      <c r="G19" s="1">
        <f t="shared" si="0"/>
        <v>0.44986807387862798</v>
      </c>
      <c r="H19">
        <v>709</v>
      </c>
      <c r="I19">
        <v>1897</v>
      </c>
      <c r="J19" s="1">
        <f t="shared" si="1"/>
        <v>0.37374802319451766</v>
      </c>
      <c r="K19">
        <f t="shared" si="3"/>
        <v>1554</v>
      </c>
      <c r="L19">
        <f t="shared" si="3"/>
        <v>3708</v>
      </c>
      <c r="M19" s="1">
        <f t="shared" si="4"/>
        <v>0.4190938511326861</v>
      </c>
    </row>
    <row r="20" spans="1:13" x14ac:dyDescent="0.25">
      <c r="A20" t="s">
        <v>18</v>
      </c>
      <c r="B20">
        <v>261</v>
      </c>
      <c r="C20">
        <v>588</v>
      </c>
      <c r="D20" s="1">
        <f t="shared" si="2"/>
        <v>0.44387755102040816</v>
      </c>
      <c r="E20">
        <v>195</v>
      </c>
      <c r="F20">
        <v>402</v>
      </c>
      <c r="G20" s="1">
        <f t="shared" si="0"/>
        <v>0.48507462686567165</v>
      </c>
      <c r="H20">
        <v>408</v>
      </c>
      <c r="I20">
        <v>898</v>
      </c>
      <c r="J20" s="1">
        <f t="shared" si="1"/>
        <v>0.45434298440979953</v>
      </c>
      <c r="K20">
        <f t="shared" si="3"/>
        <v>864</v>
      </c>
      <c r="L20">
        <f t="shared" si="3"/>
        <v>1888</v>
      </c>
      <c r="M20" s="1">
        <f t="shared" si="4"/>
        <v>0.4576271186440678</v>
      </c>
    </row>
    <row r="21" spans="1:13" x14ac:dyDescent="0.25">
      <c r="A21" t="s">
        <v>19</v>
      </c>
      <c r="B21">
        <v>925</v>
      </c>
      <c r="C21">
        <v>2088</v>
      </c>
      <c r="D21" s="1">
        <f t="shared" si="2"/>
        <v>0.44300766283524906</v>
      </c>
      <c r="E21">
        <v>487</v>
      </c>
      <c r="F21">
        <v>1421</v>
      </c>
      <c r="G21" s="1">
        <f t="shared" si="0"/>
        <v>0.34271639690358902</v>
      </c>
      <c r="H21">
        <v>893</v>
      </c>
      <c r="I21">
        <v>3711</v>
      </c>
      <c r="J21" s="1">
        <f t="shared" si="1"/>
        <v>0.24063594718404743</v>
      </c>
      <c r="K21">
        <f t="shared" si="3"/>
        <v>2305</v>
      </c>
      <c r="L21">
        <f t="shared" si="3"/>
        <v>7220</v>
      </c>
      <c r="M21" s="1">
        <f t="shared" si="4"/>
        <v>0.31925207756232687</v>
      </c>
    </row>
    <row r="22" spans="1:13" x14ac:dyDescent="0.25">
      <c r="A22" t="s">
        <v>20</v>
      </c>
      <c r="B22">
        <v>312</v>
      </c>
      <c r="C22">
        <v>669</v>
      </c>
      <c r="D22" s="1">
        <f t="shared" si="2"/>
        <v>0.46636771300448432</v>
      </c>
      <c r="E22">
        <v>230</v>
      </c>
      <c r="F22">
        <v>492</v>
      </c>
      <c r="G22" s="1">
        <f t="shared" si="0"/>
        <v>0.46747967479674796</v>
      </c>
      <c r="H22">
        <v>430</v>
      </c>
      <c r="I22">
        <v>1022</v>
      </c>
      <c r="J22" s="1">
        <f t="shared" si="1"/>
        <v>0.42074363992172209</v>
      </c>
      <c r="K22">
        <f t="shared" si="3"/>
        <v>972</v>
      </c>
      <c r="L22">
        <f t="shared" si="3"/>
        <v>2183</v>
      </c>
      <c r="M22" s="1">
        <f t="shared" si="4"/>
        <v>0.4452588181401741</v>
      </c>
    </row>
    <row r="23" spans="1:13" x14ac:dyDescent="0.25">
      <c r="A23" t="s">
        <v>21</v>
      </c>
      <c r="B23">
        <v>299</v>
      </c>
      <c r="C23">
        <v>941</v>
      </c>
      <c r="D23" s="1">
        <f t="shared" si="2"/>
        <v>0.31774707757704568</v>
      </c>
      <c r="E23">
        <v>162</v>
      </c>
      <c r="F23">
        <v>633</v>
      </c>
      <c r="G23" s="1">
        <f t="shared" si="0"/>
        <v>0.25592417061611372</v>
      </c>
      <c r="H23">
        <v>381</v>
      </c>
      <c r="I23">
        <v>1507</v>
      </c>
      <c r="J23" s="1">
        <f t="shared" si="1"/>
        <v>0.25282017252820171</v>
      </c>
      <c r="K23">
        <f t="shared" si="3"/>
        <v>842</v>
      </c>
      <c r="L23">
        <f t="shared" si="3"/>
        <v>3081</v>
      </c>
      <c r="M23" s="1">
        <f t="shared" si="4"/>
        <v>0.27328789354105809</v>
      </c>
    </row>
    <row r="24" spans="1:13" x14ac:dyDescent="0.25">
      <c r="A24" t="s">
        <v>22</v>
      </c>
      <c r="B24">
        <v>632</v>
      </c>
      <c r="C24">
        <v>1534</v>
      </c>
      <c r="D24" s="1">
        <f t="shared" si="2"/>
        <v>0.41199478487614083</v>
      </c>
      <c r="E24">
        <v>507</v>
      </c>
      <c r="F24">
        <v>1051</v>
      </c>
      <c r="G24" s="1">
        <f t="shared" si="0"/>
        <v>0.48239771646051377</v>
      </c>
      <c r="H24">
        <v>1124</v>
      </c>
      <c r="I24">
        <v>2311</v>
      </c>
      <c r="J24" s="1">
        <f t="shared" si="1"/>
        <v>0.486369536996971</v>
      </c>
      <c r="K24">
        <f t="shared" si="3"/>
        <v>2263</v>
      </c>
      <c r="L24">
        <f t="shared" si="3"/>
        <v>4896</v>
      </c>
      <c r="M24" s="1">
        <f t="shared" si="4"/>
        <v>0.46221405228758172</v>
      </c>
    </row>
    <row r="25" spans="1:13" x14ac:dyDescent="0.25">
      <c r="A25" t="s">
        <v>23</v>
      </c>
      <c r="B25">
        <v>87</v>
      </c>
      <c r="C25">
        <v>284</v>
      </c>
      <c r="D25" s="1">
        <f t="shared" si="2"/>
        <v>0.30633802816901406</v>
      </c>
      <c r="E25">
        <v>50</v>
      </c>
      <c r="F25">
        <v>239</v>
      </c>
      <c r="G25" s="1">
        <f t="shared" si="0"/>
        <v>0.20920502092050208</v>
      </c>
      <c r="H25">
        <v>51</v>
      </c>
      <c r="I25">
        <v>561</v>
      </c>
      <c r="J25" s="1">
        <f t="shared" si="1"/>
        <v>9.0909090909090912E-2</v>
      </c>
      <c r="K25">
        <f t="shared" si="3"/>
        <v>188</v>
      </c>
      <c r="L25">
        <f t="shared" si="3"/>
        <v>1084</v>
      </c>
      <c r="M25" s="1">
        <f t="shared" si="4"/>
        <v>0.17343173431734318</v>
      </c>
    </row>
    <row r="26" spans="1:13" x14ac:dyDescent="0.25">
      <c r="A26" t="s">
        <v>24</v>
      </c>
      <c r="B26">
        <v>2173</v>
      </c>
      <c r="C26">
        <v>4912</v>
      </c>
      <c r="D26" s="1">
        <f t="shared" si="2"/>
        <v>0.44238599348534202</v>
      </c>
      <c r="E26">
        <v>1701</v>
      </c>
      <c r="F26">
        <v>3830</v>
      </c>
      <c r="G26" s="1">
        <f t="shared" si="0"/>
        <v>0.44412532637075719</v>
      </c>
      <c r="H26">
        <v>3013</v>
      </c>
      <c r="I26">
        <v>8910</v>
      </c>
      <c r="J26" s="1">
        <f t="shared" si="1"/>
        <v>0.33815937149270481</v>
      </c>
      <c r="K26">
        <f t="shared" si="3"/>
        <v>6887</v>
      </c>
      <c r="L26">
        <f t="shared" si="3"/>
        <v>17652</v>
      </c>
      <c r="M26" s="1">
        <f t="shared" si="4"/>
        <v>0.39015409018808067</v>
      </c>
    </row>
    <row r="27" spans="1:13" x14ac:dyDescent="0.25">
      <c r="A27" t="s">
        <v>26</v>
      </c>
      <c r="B27">
        <v>222</v>
      </c>
      <c r="C27">
        <v>422</v>
      </c>
      <c r="D27" s="1">
        <f t="shared" si="2"/>
        <v>0.52606635071090047</v>
      </c>
      <c r="E27">
        <v>165</v>
      </c>
      <c r="F27">
        <v>332</v>
      </c>
      <c r="G27" s="1">
        <f t="shared" si="0"/>
        <v>0.49698795180722893</v>
      </c>
      <c r="H27">
        <v>327</v>
      </c>
      <c r="I27">
        <v>613</v>
      </c>
      <c r="J27" s="1">
        <f t="shared" si="1"/>
        <v>0.53344208809135396</v>
      </c>
      <c r="K27">
        <f t="shared" si="3"/>
        <v>714</v>
      </c>
      <c r="L27">
        <f t="shared" si="3"/>
        <v>1367</v>
      </c>
      <c r="M27" s="1">
        <f t="shared" si="4"/>
        <v>0.5223116313094367</v>
      </c>
    </row>
    <row r="28" spans="1:13" x14ac:dyDescent="0.25">
      <c r="A28" t="s">
        <v>27</v>
      </c>
      <c r="B28">
        <v>621</v>
      </c>
      <c r="C28">
        <v>2395</v>
      </c>
      <c r="D28" s="1">
        <f t="shared" si="2"/>
        <v>0.25929018789144048</v>
      </c>
      <c r="E28">
        <v>439</v>
      </c>
      <c r="F28">
        <v>2054</v>
      </c>
      <c r="G28" s="1">
        <f t="shared" si="0"/>
        <v>0.21372930866601753</v>
      </c>
      <c r="H28">
        <v>933</v>
      </c>
      <c r="I28">
        <v>4148</v>
      </c>
      <c r="J28" s="1">
        <f t="shared" si="1"/>
        <v>0.22492767598842817</v>
      </c>
      <c r="K28">
        <f t="shared" si="3"/>
        <v>1993</v>
      </c>
      <c r="L28">
        <f t="shared" si="3"/>
        <v>8597</v>
      </c>
      <c r="M28" s="1">
        <f t="shared" si="4"/>
        <v>0.23182505525183203</v>
      </c>
    </row>
    <row r="29" spans="1:13" x14ac:dyDescent="0.25">
      <c r="A29" t="s">
        <v>28</v>
      </c>
      <c r="B29">
        <v>1801</v>
      </c>
      <c r="C29">
        <v>4109</v>
      </c>
      <c r="D29" s="1">
        <f t="shared" si="2"/>
        <v>0.43830615721586763</v>
      </c>
      <c r="E29">
        <v>1418</v>
      </c>
      <c r="F29">
        <v>3051</v>
      </c>
      <c r="G29" s="1">
        <f t="shared" si="0"/>
        <v>0.46476565060635855</v>
      </c>
      <c r="H29">
        <v>2698</v>
      </c>
      <c r="I29">
        <v>5966</v>
      </c>
      <c r="J29" s="1">
        <f t="shared" si="1"/>
        <v>0.45222929936305734</v>
      </c>
      <c r="K29">
        <f t="shared" si="3"/>
        <v>5917</v>
      </c>
      <c r="L29">
        <f t="shared" si="3"/>
        <v>13126</v>
      </c>
      <c r="M29" s="1">
        <f t="shared" si="4"/>
        <v>0.45078470211793387</v>
      </c>
    </row>
    <row r="30" spans="1:13" x14ac:dyDescent="0.25">
      <c r="A30" t="s">
        <v>29</v>
      </c>
      <c r="B30">
        <v>295</v>
      </c>
      <c r="C30">
        <v>614</v>
      </c>
      <c r="D30" s="1">
        <f t="shared" si="2"/>
        <v>0.48045602605863191</v>
      </c>
      <c r="E30">
        <v>259</v>
      </c>
      <c r="F30">
        <v>476</v>
      </c>
      <c r="G30" s="1">
        <f t="shared" si="0"/>
        <v>0.54411764705882348</v>
      </c>
      <c r="H30">
        <v>582</v>
      </c>
      <c r="I30">
        <v>1141</v>
      </c>
      <c r="J30" s="1">
        <f t="shared" si="1"/>
        <v>0.51007887817703768</v>
      </c>
      <c r="K30">
        <f t="shared" si="3"/>
        <v>1136</v>
      </c>
      <c r="L30">
        <f t="shared" si="3"/>
        <v>2231</v>
      </c>
      <c r="M30" s="1">
        <f t="shared" si="4"/>
        <v>0.5091887046167638</v>
      </c>
    </row>
    <row r="31" spans="1:13" x14ac:dyDescent="0.25">
      <c r="A31" t="s">
        <v>30</v>
      </c>
      <c r="B31">
        <v>503</v>
      </c>
      <c r="C31">
        <v>1052</v>
      </c>
      <c r="D31" s="1">
        <f t="shared" si="2"/>
        <v>0.47813688212927757</v>
      </c>
      <c r="E31">
        <v>381</v>
      </c>
      <c r="F31">
        <v>749</v>
      </c>
      <c r="G31" s="1">
        <f t="shared" si="0"/>
        <v>0.50867823765020026</v>
      </c>
      <c r="H31">
        <v>787</v>
      </c>
      <c r="I31">
        <v>1713</v>
      </c>
      <c r="J31" s="1">
        <f t="shared" si="1"/>
        <v>0.45942790426152946</v>
      </c>
      <c r="K31">
        <f t="shared" si="3"/>
        <v>1671</v>
      </c>
      <c r="L31">
        <f t="shared" si="3"/>
        <v>3514</v>
      </c>
      <c r="M31" s="1">
        <f t="shared" si="4"/>
        <v>0.47552646556630618</v>
      </c>
    </row>
    <row r="32" spans="1:13" x14ac:dyDescent="0.25">
      <c r="A32" t="s">
        <v>31</v>
      </c>
      <c r="B32">
        <v>12261</v>
      </c>
      <c r="C32">
        <v>26952</v>
      </c>
      <c r="D32" s="1">
        <f t="shared" si="2"/>
        <v>0.45491985752448799</v>
      </c>
      <c r="E32">
        <v>9518</v>
      </c>
      <c r="F32">
        <v>20466</v>
      </c>
      <c r="G32" s="1">
        <f t="shared" si="0"/>
        <v>0.46506400859962865</v>
      </c>
      <c r="H32">
        <v>18499</v>
      </c>
      <c r="I32">
        <v>45759</v>
      </c>
      <c r="J32" s="1">
        <f t="shared" si="1"/>
        <v>0.40427019821237353</v>
      </c>
      <c r="K32">
        <f t="shared" si="3"/>
        <v>40278</v>
      </c>
      <c r="L32">
        <f t="shared" si="3"/>
        <v>93177</v>
      </c>
      <c r="M32" s="1">
        <f t="shared" si="4"/>
        <v>0.43227405904890692</v>
      </c>
    </row>
    <row r="33" spans="1:13" x14ac:dyDescent="0.25">
      <c r="A33" t="s">
        <v>32</v>
      </c>
      <c r="B33">
        <v>11</v>
      </c>
      <c r="C33">
        <v>41</v>
      </c>
      <c r="D33" s="1">
        <f t="shared" si="2"/>
        <v>0.26829268292682928</v>
      </c>
      <c r="E33">
        <v>16</v>
      </c>
      <c r="F33">
        <v>49</v>
      </c>
      <c r="G33" s="1">
        <f t="shared" si="0"/>
        <v>0.32653061224489793</v>
      </c>
      <c r="H33">
        <v>16</v>
      </c>
      <c r="I33">
        <v>74</v>
      </c>
      <c r="J33" s="1">
        <f t="shared" si="1"/>
        <v>0.21621621621621623</v>
      </c>
      <c r="K33">
        <f t="shared" si="3"/>
        <v>43</v>
      </c>
      <c r="L33">
        <f t="shared" si="3"/>
        <v>164</v>
      </c>
      <c r="M33" s="1">
        <f t="shared" si="4"/>
        <v>0.26219512195121952</v>
      </c>
    </row>
    <row r="34" spans="1:13" x14ac:dyDescent="0.25">
      <c r="A34" t="s">
        <v>33</v>
      </c>
      <c r="B34">
        <v>58</v>
      </c>
      <c r="C34">
        <v>228</v>
      </c>
      <c r="D34" s="1">
        <f t="shared" si="2"/>
        <v>0.25438596491228072</v>
      </c>
      <c r="E34">
        <v>25</v>
      </c>
      <c r="F34">
        <v>174</v>
      </c>
      <c r="G34" s="1">
        <f t="shared" si="0"/>
        <v>0.14367816091954022</v>
      </c>
      <c r="H34">
        <v>85</v>
      </c>
      <c r="I34">
        <v>512</v>
      </c>
      <c r="J34" s="1">
        <f t="shared" si="1"/>
        <v>0.166015625</v>
      </c>
      <c r="K34">
        <f t="shared" si="3"/>
        <v>168</v>
      </c>
      <c r="L34">
        <f t="shared" si="3"/>
        <v>914</v>
      </c>
      <c r="M34" s="1">
        <f t="shared" si="4"/>
        <v>0.1838074398249453</v>
      </c>
    </row>
    <row r="35" spans="1:13" x14ac:dyDescent="0.25">
      <c r="A35" t="s">
        <v>34</v>
      </c>
      <c r="B35">
        <v>414</v>
      </c>
      <c r="C35">
        <v>792</v>
      </c>
      <c r="D35" s="1">
        <f t="shared" si="2"/>
        <v>0.52272727272727271</v>
      </c>
      <c r="E35">
        <v>327</v>
      </c>
      <c r="F35">
        <v>622</v>
      </c>
      <c r="G35" s="1">
        <f t="shared" si="0"/>
        <v>0.52572347266881025</v>
      </c>
      <c r="H35">
        <v>938</v>
      </c>
      <c r="I35">
        <v>1687</v>
      </c>
      <c r="J35" s="1">
        <f t="shared" si="1"/>
        <v>0.55601659751037347</v>
      </c>
      <c r="K35">
        <f t="shared" si="3"/>
        <v>1679</v>
      </c>
      <c r="L35">
        <f t="shared" si="3"/>
        <v>3101</v>
      </c>
      <c r="M35" s="1">
        <f t="shared" si="4"/>
        <v>0.5414382457271848</v>
      </c>
    </row>
    <row r="36" spans="1:13" x14ac:dyDescent="0.25">
      <c r="A36" t="s">
        <v>35</v>
      </c>
      <c r="B36">
        <v>22</v>
      </c>
      <c r="C36">
        <v>92</v>
      </c>
      <c r="D36" s="1">
        <f t="shared" si="2"/>
        <v>0.2391304347826087</v>
      </c>
      <c r="E36">
        <v>13</v>
      </c>
      <c r="F36">
        <v>69</v>
      </c>
      <c r="G36" s="1">
        <f t="shared" si="0"/>
        <v>0.18840579710144928</v>
      </c>
      <c r="H36">
        <v>12</v>
      </c>
      <c r="I36">
        <v>206</v>
      </c>
      <c r="J36" s="1">
        <f t="shared" si="1"/>
        <v>5.8252427184466021E-2</v>
      </c>
      <c r="K36">
        <f t="shared" si="3"/>
        <v>47</v>
      </c>
      <c r="L36">
        <f t="shared" si="3"/>
        <v>367</v>
      </c>
      <c r="M36" s="1">
        <f t="shared" si="4"/>
        <v>0.12806539509536785</v>
      </c>
    </row>
    <row r="37" spans="1:13" x14ac:dyDescent="0.25">
      <c r="A37" t="s">
        <v>36</v>
      </c>
      <c r="B37">
        <v>636</v>
      </c>
      <c r="C37">
        <v>2029</v>
      </c>
      <c r="D37" s="1">
        <f t="shared" si="2"/>
        <v>0.31345490389354363</v>
      </c>
      <c r="E37">
        <v>533</v>
      </c>
      <c r="F37">
        <v>1549</v>
      </c>
      <c r="G37" s="1">
        <f t="shared" si="0"/>
        <v>0.34409296320206584</v>
      </c>
      <c r="H37">
        <v>856</v>
      </c>
      <c r="I37">
        <v>3228</v>
      </c>
      <c r="J37" s="1">
        <f t="shared" si="1"/>
        <v>0.26517967781908303</v>
      </c>
      <c r="K37">
        <f t="shared" si="3"/>
        <v>2025</v>
      </c>
      <c r="L37">
        <f t="shared" si="3"/>
        <v>6806</v>
      </c>
      <c r="M37" s="1">
        <f t="shared" si="4"/>
        <v>0.29753158977372907</v>
      </c>
    </row>
    <row r="38" spans="1:13" x14ac:dyDescent="0.25">
      <c r="A38" t="s">
        <v>37</v>
      </c>
      <c r="B38">
        <v>424</v>
      </c>
      <c r="C38">
        <v>1623</v>
      </c>
      <c r="D38" s="1">
        <f t="shared" si="2"/>
        <v>0.26124460874922983</v>
      </c>
      <c r="E38">
        <v>279</v>
      </c>
      <c r="F38">
        <v>1210</v>
      </c>
      <c r="G38" s="1">
        <f t="shared" si="0"/>
        <v>0.23057851239669422</v>
      </c>
      <c r="H38">
        <v>602</v>
      </c>
      <c r="I38">
        <v>2608</v>
      </c>
      <c r="J38" s="1">
        <f t="shared" si="1"/>
        <v>0.23082822085889571</v>
      </c>
      <c r="K38">
        <f t="shared" si="3"/>
        <v>1305</v>
      </c>
      <c r="L38">
        <f t="shared" si="3"/>
        <v>5441</v>
      </c>
      <c r="M38" s="1">
        <f t="shared" si="4"/>
        <v>0.23984561661459292</v>
      </c>
    </row>
    <row r="39" spans="1:13" x14ac:dyDescent="0.25">
      <c r="A39" t="s">
        <v>38</v>
      </c>
      <c r="B39">
        <v>407</v>
      </c>
      <c r="C39">
        <v>844</v>
      </c>
      <c r="D39" s="1">
        <f t="shared" si="2"/>
        <v>0.48222748815165878</v>
      </c>
      <c r="E39">
        <v>299</v>
      </c>
      <c r="F39">
        <v>585</v>
      </c>
      <c r="G39" s="1">
        <f t="shared" si="0"/>
        <v>0.51111111111111107</v>
      </c>
      <c r="H39">
        <v>600</v>
      </c>
      <c r="I39">
        <v>1328</v>
      </c>
      <c r="J39" s="1">
        <f t="shared" si="1"/>
        <v>0.45180722891566266</v>
      </c>
      <c r="K39">
        <f t="shared" si="3"/>
        <v>1306</v>
      </c>
      <c r="L39">
        <f t="shared" si="3"/>
        <v>2757</v>
      </c>
      <c r="M39" s="1">
        <f t="shared" si="4"/>
        <v>0.47370330068915489</v>
      </c>
    </row>
    <row r="40" spans="1:13" x14ac:dyDescent="0.25">
      <c r="A40" t="s">
        <v>39</v>
      </c>
      <c r="B40">
        <v>637</v>
      </c>
      <c r="C40">
        <v>1981</v>
      </c>
      <c r="D40" s="1">
        <f t="shared" si="2"/>
        <v>0.32155477031802121</v>
      </c>
      <c r="E40">
        <v>316</v>
      </c>
      <c r="F40">
        <v>1344</v>
      </c>
      <c r="G40" s="1">
        <f t="shared" si="0"/>
        <v>0.23511904761904762</v>
      </c>
      <c r="H40">
        <v>672</v>
      </c>
      <c r="I40">
        <v>2789</v>
      </c>
      <c r="J40" s="1">
        <f t="shared" si="1"/>
        <v>0.24094657583363213</v>
      </c>
      <c r="K40">
        <f t="shared" si="3"/>
        <v>1625</v>
      </c>
      <c r="L40">
        <f t="shared" si="3"/>
        <v>6114</v>
      </c>
      <c r="M40" s="1">
        <f t="shared" si="4"/>
        <v>0.26578344782466473</v>
      </c>
    </row>
    <row r="41" spans="1:13" x14ac:dyDescent="0.25">
      <c r="A41" t="s">
        <v>40</v>
      </c>
      <c r="B41">
        <v>591</v>
      </c>
      <c r="C41">
        <v>1247</v>
      </c>
      <c r="D41" s="1">
        <f t="shared" si="2"/>
        <v>0.47393744987971131</v>
      </c>
      <c r="E41">
        <v>460</v>
      </c>
      <c r="F41">
        <v>939</v>
      </c>
      <c r="G41" s="1">
        <f t="shared" si="0"/>
        <v>0.48988285410010651</v>
      </c>
      <c r="H41">
        <v>853</v>
      </c>
      <c r="I41">
        <v>1920</v>
      </c>
      <c r="J41" s="1">
        <f t="shared" si="1"/>
        <v>0.44427083333333334</v>
      </c>
      <c r="K41">
        <f t="shared" si="3"/>
        <v>1904</v>
      </c>
      <c r="L41">
        <f t="shared" si="3"/>
        <v>4106</v>
      </c>
      <c r="M41" s="1">
        <f t="shared" si="4"/>
        <v>0.46371164150024352</v>
      </c>
    </row>
    <row r="42" spans="1:13" x14ac:dyDescent="0.25">
      <c r="A42" t="s">
        <v>41</v>
      </c>
      <c r="B42">
        <v>709</v>
      </c>
      <c r="C42">
        <v>1566</v>
      </c>
      <c r="D42" s="1">
        <f t="shared" si="2"/>
        <v>0.45274584929757344</v>
      </c>
      <c r="E42">
        <v>617</v>
      </c>
      <c r="F42">
        <v>1209</v>
      </c>
      <c r="G42" s="1">
        <f t="shared" si="0"/>
        <v>0.51033912324234909</v>
      </c>
      <c r="H42">
        <v>1268</v>
      </c>
      <c r="I42">
        <v>2914</v>
      </c>
      <c r="J42" s="1">
        <f t="shared" si="1"/>
        <v>0.4351407000686342</v>
      </c>
      <c r="K42">
        <f t="shared" si="3"/>
        <v>2594</v>
      </c>
      <c r="L42">
        <f t="shared" si="3"/>
        <v>5689</v>
      </c>
      <c r="M42" s="1">
        <f t="shared" si="4"/>
        <v>0.45596765688170154</v>
      </c>
    </row>
    <row r="43" spans="1:13" x14ac:dyDescent="0.25">
      <c r="A43" t="s">
        <v>42</v>
      </c>
      <c r="B43">
        <v>26</v>
      </c>
      <c r="C43">
        <v>62</v>
      </c>
      <c r="D43" s="1">
        <f t="shared" si="2"/>
        <v>0.41935483870967744</v>
      </c>
      <c r="E43">
        <v>10</v>
      </c>
      <c r="F43">
        <v>29</v>
      </c>
      <c r="G43" s="1">
        <f t="shared" si="0"/>
        <v>0.34482758620689657</v>
      </c>
      <c r="H43">
        <v>86</v>
      </c>
      <c r="I43">
        <v>142</v>
      </c>
      <c r="J43" s="1">
        <f t="shared" si="1"/>
        <v>0.60563380281690138</v>
      </c>
      <c r="K43">
        <f t="shared" si="3"/>
        <v>122</v>
      </c>
      <c r="L43">
        <f t="shared" si="3"/>
        <v>233</v>
      </c>
      <c r="M43" s="1">
        <f t="shared" si="4"/>
        <v>0.52360515021459231</v>
      </c>
    </row>
    <row r="44" spans="1:13" x14ac:dyDescent="0.25">
      <c r="A44" t="s">
        <v>43</v>
      </c>
      <c r="B44">
        <v>540</v>
      </c>
      <c r="C44">
        <v>1092</v>
      </c>
      <c r="D44" s="1">
        <f t="shared" si="2"/>
        <v>0.49450549450549453</v>
      </c>
      <c r="E44">
        <v>444</v>
      </c>
      <c r="F44">
        <v>876</v>
      </c>
      <c r="G44" s="1">
        <f t="shared" si="0"/>
        <v>0.50684931506849318</v>
      </c>
      <c r="H44">
        <v>746</v>
      </c>
      <c r="I44">
        <v>1611</v>
      </c>
      <c r="J44" s="1">
        <f t="shared" si="1"/>
        <v>0.46306641837368095</v>
      </c>
      <c r="K44">
        <f t="shared" si="3"/>
        <v>1730</v>
      </c>
      <c r="L44">
        <f t="shared" si="3"/>
        <v>3579</v>
      </c>
      <c r="M44" s="1">
        <f t="shared" si="4"/>
        <v>0.48337524448169877</v>
      </c>
    </row>
    <row r="45" spans="1:13" x14ac:dyDescent="0.25">
      <c r="A45" t="s">
        <v>44</v>
      </c>
      <c r="B45">
        <v>48</v>
      </c>
      <c r="C45">
        <v>148</v>
      </c>
      <c r="D45" s="1">
        <f t="shared" si="2"/>
        <v>0.32432432432432434</v>
      </c>
      <c r="E45">
        <v>59</v>
      </c>
      <c r="F45">
        <v>127</v>
      </c>
      <c r="G45" s="1">
        <f t="shared" si="0"/>
        <v>0.46456692913385828</v>
      </c>
      <c r="H45">
        <v>114</v>
      </c>
      <c r="I45">
        <v>316</v>
      </c>
      <c r="J45" s="1">
        <f t="shared" si="1"/>
        <v>0.36075949367088606</v>
      </c>
      <c r="K45">
        <f t="shared" si="3"/>
        <v>221</v>
      </c>
      <c r="L45">
        <f t="shared" si="3"/>
        <v>591</v>
      </c>
      <c r="M45" s="1">
        <f t="shared" si="4"/>
        <v>0.37394247038917089</v>
      </c>
    </row>
    <row r="46" spans="1:13" x14ac:dyDescent="0.25">
      <c r="A46" t="s">
        <v>45</v>
      </c>
      <c r="B46">
        <v>1171</v>
      </c>
      <c r="C46">
        <v>2167</v>
      </c>
      <c r="D46" s="1">
        <f t="shared" si="2"/>
        <v>0.54037840332256581</v>
      </c>
      <c r="E46">
        <v>922</v>
      </c>
      <c r="F46">
        <v>1638</v>
      </c>
      <c r="G46" s="1">
        <f t="shared" si="0"/>
        <v>0.56288156288156288</v>
      </c>
      <c r="H46">
        <v>1871</v>
      </c>
      <c r="I46">
        <v>3519</v>
      </c>
      <c r="J46" s="1">
        <f t="shared" si="1"/>
        <v>0.53168513782324522</v>
      </c>
      <c r="K46">
        <f t="shared" si="3"/>
        <v>3964</v>
      </c>
      <c r="L46">
        <f t="shared" si="3"/>
        <v>7324</v>
      </c>
      <c r="M46" s="1">
        <f t="shared" si="4"/>
        <v>0.54123429819770619</v>
      </c>
    </row>
    <row r="47" spans="1:13" s="6" customFormat="1" x14ac:dyDescent="0.25">
      <c r="A47" s="6" t="s">
        <v>120</v>
      </c>
      <c r="B47" s="6">
        <f>SUM(B2:B46)</f>
        <v>38018</v>
      </c>
      <c r="C47" s="6">
        <f t="shared" ref="C47:I47" si="5">SUM(C2:C46)</f>
        <v>89269</v>
      </c>
      <c r="D47" s="7">
        <f t="shared" si="2"/>
        <v>0.42588132498403702</v>
      </c>
      <c r="E47" s="6">
        <f t="shared" si="5"/>
        <v>28418</v>
      </c>
      <c r="F47" s="6">
        <f t="shared" si="5"/>
        <v>67567</v>
      </c>
      <c r="G47" s="7">
        <f t="shared" si="0"/>
        <v>0.42058993295543684</v>
      </c>
      <c r="H47" s="6">
        <f t="shared" si="5"/>
        <v>55928</v>
      </c>
      <c r="I47" s="6">
        <f t="shared" si="5"/>
        <v>150649</v>
      </c>
      <c r="J47" s="7">
        <f t="shared" si="1"/>
        <v>0.37124707100611354</v>
      </c>
      <c r="K47" s="6">
        <f t="shared" si="3"/>
        <v>122364</v>
      </c>
      <c r="L47" s="6">
        <f t="shared" si="3"/>
        <v>307485</v>
      </c>
      <c r="M47" s="7">
        <f t="shared" si="4"/>
        <v>0.39795111956680812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G31" workbookViewId="0">
      <selection activeCell="O46" sqref="O46"/>
    </sheetView>
  </sheetViews>
  <sheetFormatPr baseColWidth="10" defaultRowHeight="15" x14ac:dyDescent="0.25"/>
  <cols>
    <col min="1" max="1" width="32.5703125" style="4" bestFit="1" customWidth="1"/>
    <col min="2" max="2" width="20.42578125" style="4" bestFit="1" customWidth="1"/>
    <col min="3" max="3" width="19.5703125" style="4" bestFit="1" customWidth="1"/>
    <col min="4" max="4" width="19.7109375" style="5" bestFit="1" customWidth="1"/>
    <col min="5" max="5" width="20.42578125" style="4" bestFit="1" customWidth="1"/>
    <col min="6" max="6" width="19.5703125" style="4" bestFit="1" customWidth="1"/>
    <col min="7" max="7" width="19.7109375" style="5" bestFit="1" customWidth="1"/>
    <col min="8" max="8" width="23.42578125" style="4" bestFit="1" customWidth="1"/>
    <col min="9" max="9" width="22.5703125" style="4" bestFit="1" customWidth="1"/>
    <col min="10" max="10" width="22.7109375" style="5" bestFit="1" customWidth="1"/>
    <col min="11" max="11" width="23" style="4" bestFit="1" customWidth="1"/>
    <col min="12" max="12" width="22.5703125" style="4" bestFit="1" customWidth="1"/>
    <col min="13" max="13" width="22.7109375" style="5" bestFit="1" customWidth="1"/>
    <col min="14" max="16384" width="11.42578125" style="4"/>
  </cols>
  <sheetData>
    <row r="1" spans="1:13" x14ac:dyDescent="0.25">
      <c r="A1" s="4" t="s">
        <v>46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5" t="s">
        <v>126</v>
      </c>
      <c r="H1" s="4" t="s">
        <v>127</v>
      </c>
      <c r="I1" s="4" t="s">
        <v>128</v>
      </c>
      <c r="J1" s="5" t="s">
        <v>129</v>
      </c>
      <c r="K1" s="4" t="s">
        <v>133</v>
      </c>
      <c r="L1" s="4" t="s">
        <v>131</v>
      </c>
      <c r="M1" s="5" t="s">
        <v>132</v>
      </c>
    </row>
    <row r="2" spans="1:13" x14ac:dyDescent="0.25">
      <c r="A2" s="4" t="s">
        <v>0</v>
      </c>
      <c r="B2" s="4">
        <v>283</v>
      </c>
      <c r="C2" s="4">
        <v>475</v>
      </c>
      <c r="D2" s="5">
        <f>B2/C2</f>
        <v>0.59578947368421054</v>
      </c>
      <c r="E2" s="4">
        <v>205</v>
      </c>
      <c r="F2" s="4">
        <v>343</v>
      </c>
      <c r="G2" s="5">
        <f>E2/F2</f>
        <v>0.59766763848396498</v>
      </c>
      <c r="H2" s="4">
        <v>568</v>
      </c>
      <c r="I2" s="4">
        <v>953</v>
      </c>
      <c r="J2" s="5">
        <f>H2/I2</f>
        <v>0.59601259181532007</v>
      </c>
      <c r="K2" s="4">
        <f>SUM(B2+E2+H2)</f>
        <v>1056</v>
      </c>
      <c r="L2" s="4">
        <f>SUM(C2+F2+I2)</f>
        <v>1771</v>
      </c>
      <c r="M2" s="5">
        <f>K2/L2</f>
        <v>0.59627329192546585</v>
      </c>
    </row>
    <row r="3" spans="1:13" x14ac:dyDescent="0.25">
      <c r="A3" s="4" t="s">
        <v>1</v>
      </c>
      <c r="B3" s="4">
        <v>301</v>
      </c>
      <c r="C3" s="4">
        <v>740</v>
      </c>
      <c r="D3" s="5">
        <f t="shared" ref="D3:D67" si="0">B3/C3</f>
        <v>0.40675675675675677</v>
      </c>
      <c r="E3" s="4">
        <v>226</v>
      </c>
      <c r="F3" s="4">
        <v>526</v>
      </c>
      <c r="G3" s="5">
        <f t="shared" ref="G3:G67" si="1">E3/F3</f>
        <v>0.42965779467680609</v>
      </c>
      <c r="H3" s="4">
        <v>351</v>
      </c>
      <c r="I3" s="4">
        <v>1273</v>
      </c>
      <c r="J3" s="5">
        <f t="shared" ref="J3:J67" si="2">H3/I3</f>
        <v>0.27572663000785547</v>
      </c>
      <c r="K3" s="4">
        <f t="shared" ref="K3:L67" si="3">SUM(B3+E3+H3)</f>
        <v>878</v>
      </c>
      <c r="L3" s="4">
        <f t="shared" si="3"/>
        <v>2539</v>
      </c>
      <c r="M3" s="5">
        <f t="shared" ref="M3:M67" si="4">K3/L3</f>
        <v>0.34580543521071289</v>
      </c>
    </row>
    <row r="4" spans="1:13" x14ac:dyDescent="0.25">
      <c r="A4" s="4" t="s">
        <v>47</v>
      </c>
      <c r="B4" s="4">
        <v>518</v>
      </c>
      <c r="C4" s="4">
        <v>1255</v>
      </c>
      <c r="D4" s="5">
        <f t="shared" si="0"/>
        <v>0.41274900398406372</v>
      </c>
      <c r="E4" s="4">
        <v>396</v>
      </c>
      <c r="F4" s="4">
        <v>967</v>
      </c>
      <c r="G4" s="5">
        <f t="shared" si="1"/>
        <v>0.40951396070320578</v>
      </c>
      <c r="H4" s="4">
        <v>610</v>
      </c>
      <c r="I4" s="4">
        <v>1894</v>
      </c>
      <c r="J4" s="5">
        <f t="shared" si="2"/>
        <v>0.32206969376979938</v>
      </c>
      <c r="K4" s="4">
        <f t="shared" si="3"/>
        <v>1524</v>
      </c>
      <c r="L4" s="4">
        <f t="shared" si="3"/>
        <v>4116</v>
      </c>
      <c r="M4" s="5">
        <f t="shared" si="4"/>
        <v>0.37026239067055394</v>
      </c>
    </row>
    <row r="5" spans="1:13" x14ac:dyDescent="0.25">
      <c r="A5" s="4" t="s">
        <v>48</v>
      </c>
      <c r="B5" s="4">
        <v>447</v>
      </c>
      <c r="C5" s="4">
        <v>993</v>
      </c>
      <c r="D5" s="5">
        <f t="shared" si="0"/>
        <v>0.45015105740181272</v>
      </c>
      <c r="E5" s="4">
        <v>346</v>
      </c>
      <c r="F5" s="4">
        <v>796</v>
      </c>
      <c r="G5" s="5">
        <f t="shared" si="1"/>
        <v>0.43467336683417085</v>
      </c>
      <c r="H5" s="4">
        <v>546</v>
      </c>
      <c r="I5" s="4">
        <v>1701</v>
      </c>
      <c r="J5" s="5">
        <f t="shared" si="2"/>
        <v>0.32098765432098764</v>
      </c>
      <c r="K5" s="4">
        <f t="shared" si="3"/>
        <v>1339</v>
      </c>
      <c r="L5" s="4">
        <f t="shared" si="3"/>
        <v>3490</v>
      </c>
      <c r="M5" s="5">
        <f t="shared" si="4"/>
        <v>0.38366762177650432</v>
      </c>
    </row>
    <row r="6" spans="1:13" x14ac:dyDescent="0.25">
      <c r="A6" s="4" t="s">
        <v>4</v>
      </c>
      <c r="B6" s="4">
        <v>382</v>
      </c>
      <c r="C6" s="4">
        <v>955</v>
      </c>
      <c r="D6" s="5">
        <f t="shared" si="0"/>
        <v>0.4</v>
      </c>
      <c r="E6" s="4">
        <v>253</v>
      </c>
      <c r="F6" s="4">
        <v>777</v>
      </c>
      <c r="G6" s="5">
        <f t="shared" si="1"/>
        <v>0.32561132561132561</v>
      </c>
      <c r="H6" s="4">
        <v>384</v>
      </c>
      <c r="I6" s="4">
        <v>1387</v>
      </c>
      <c r="J6" s="5">
        <f t="shared" si="2"/>
        <v>0.27685652487382839</v>
      </c>
      <c r="K6" s="4">
        <f t="shared" si="3"/>
        <v>1019</v>
      </c>
      <c r="L6" s="4">
        <f t="shared" si="3"/>
        <v>3119</v>
      </c>
      <c r="M6" s="5">
        <f t="shared" si="4"/>
        <v>0.32670727797370952</v>
      </c>
    </row>
    <row r="7" spans="1:13" x14ac:dyDescent="0.25">
      <c r="A7" s="4" t="s">
        <v>49</v>
      </c>
      <c r="B7" s="4">
        <v>557</v>
      </c>
      <c r="C7" s="4">
        <v>1503</v>
      </c>
      <c r="D7" s="5">
        <f t="shared" si="0"/>
        <v>0.37059214903526283</v>
      </c>
      <c r="E7" s="4">
        <v>392</v>
      </c>
      <c r="F7" s="4">
        <v>1137</v>
      </c>
      <c r="G7" s="5">
        <f t="shared" si="1"/>
        <v>0.34476693051890939</v>
      </c>
      <c r="H7" s="4">
        <v>667</v>
      </c>
      <c r="I7" s="4">
        <v>2361</v>
      </c>
      <c r="J7" s="5">
        <f t="shared" si="2"/>
        <v>0.28250741211351121</v>
      </c>
      <c r="K7" s="4">
        <f t="shared" si="3"/>
        <v>1616</v>
      </c>
      <c r="L7" s="4">
        <f t="shared" si="3"/>
        <v>5001</v>
      </c>
      <c r="M7" s="5">
        <f t="shared" si="4"/>
        <v>0.32313537292541494</v>
      </c>
    </row>
    <row r="8" spans="1:13" x14ac:dyDescent="0.25">
      <c r="A8" s="4" t="s">
        <v>7</v>
      </c>
      <c r="B8" s="4">
        <v>268</v>
      </c>
      <c r="C8" s="4">
        <v>486</v>
      </c>
      <c r="D8" s="5">
        <f t="shared" si="0"/>
        <v>0.55144032921810704</v>
      </c>
      <c r="E8" s="4">
        <v>196</v>
      </c>
      <c r="F8" s="4">
        <v>339</v>
      </c>
      <c r="G8" s="5">
        <f t="shared" si="1"/>
        <v>0.57817109144542778</v>
      </c>
      <c r="H8" s="4">
        <v>402</v>
      </c>
      <c r="I8" s="4">
        <v>769</v>
      </c>
      <c r="J8" s="5">
        <f t="shared" si="2"/>
        <v>0.52275682704811444</v>
      </c>
      <c r="K8" s="4">
        <f t="shared" si="3"/>
        <v>866</v>
      </c>
      <c r="L8" s="4">
        <f t="shared" si="3"/>
        <v>1594</v>
      </c>
      <c r="M8" s="5">
        <f t="shared" si="4"/>
        <v>0.54328732747804265</v>
      </c>
    </row>
    <row r="9" spans="1:13" x14ac:dyDescent="0.25">
      <c r="A9" s="4" t="s">
        <v>50</v>
      </c>
      <c r="B9" s="4">
        <v>504</v>
      </c>
      <c r="C9" s="4">
        <v>1589</v>
      </c>
      <c r="D9" s="5">
        <f t="shared" si="0"/>
        <v>0.31718061674008813</v>
      </c>
      <c r="E9" s="4">
        <v>272</v>
      </c>
      <c r="F9" s="4">
        <v>1115</v>
      </c>
      <c r="G9" s="5">
        <f t="shared" si="1"/>
        <v>0.24394618834080717</v>
      </c>
      <c r="H9" s="4">
        <v>485</v>
      </c>
      <c r="I9" s="4">
        <v>2456</v>
      </c>
      <c r="J9" s="5">
        <f t="shared" si="2"/>
        <v>0.19747557003257329</v>
      </c>
      <c r="K9" s="4">
        <f t="shared" si="3"/>
        <v>1261</v>
      </c>
      <c r="L9" s="4">
        <f t="shared" si="3"/>
        <v>5160</v>
      </c>
      <c r="M9" s="5">
        <f t="shared" si="4"/>
        <v>0.24437984496124032</v>
      </c>
    </row>
    <row r="10" spans="1:13" x14ac:dyDescent="0.25">
      <c r="A10" s="4" t="s">
        <v>9</v>
      </c>
      <c r="B10" s="4">
        <v>509</v>
      </c>
      <c r="C10" s="4">
        <v>1302</v>
      </c>
      <c r="D10" s="5">
        <f t="shared" si="0"/>
        <v>0.39093701996927804</v>
      </c>
      <c r="E10" s="4">
        <v>397</v>
      </c>
      <c r="F10" s="4">
        <v>931</v>
      </c>
      <c r="G10" s="5">
        <f t="shared" si="1"/>
        <v>0.42642320085929108</v>
      </c>
      <c r="H10" s="4">
        <v>1012</v>
      </c>
      <c r="I10" s="4">
        <v>2380</v>
      </c>
      <c r="J10" s="5">
        <f t="shared" si="2"/>
        <v>0.42521008403361343</v>
      </c>
      <c r="K10" s="4">
        <f t="shared" si="3"/>
        <v>1918</v>
      </c>
      <c r="L10" s="4">
        <f t="shared" si="3"/>
        <v>4613</v>
      </c>
      <c r="M10" s="5">
        <f t="shared" si="4"/>
        <v>0.41578148710166918</v>
      </c>
    </row>
    <row r="11" spans="1:13" x14ac:dyDescent="0.25">
      <c r="A11" s="4" t="s">
        <v>10</v>
      </c>
      <c r="B11" s="4">
        <v>282</v>
      </c>
      <c r="C11" s="4">
        <v>565</v>
      </c>
      <c r="D11" s="5">
        <f t="shared" si="0"/>
        <v>0.49911504424778763</v>
      </c>
      <c r="E11" s="4">
        <v>259</v>
      </c>
      <c r="F11" s="4">
        <v>452</v>
      </c>
      <c r="G11" s="5">
        <f t="shared" si="1"/>
        <v>0.57300884955752207</v>
      </c>
      <c r="H11" s="4">
        <v>466</v>
      </c>
      <c r="I11" s="4">
        <v>807</v>
      </c>
      <c r="J11" s="5">
        <f t="shared" si="2"/>
        <v>0.57744733581164809</v>
      </c>
      <c r="K11" s="4">
        <f t="shared" si="3"/>
        <v>1007</v>
      </c>
      <c r="L11" s="4">
        <f t="shared" si="3"/>
        <v>1824</v>
      </c>
      <c r="M11" s="5">
        <f t="shared" si="4"/>
        <v>0.55208333333333337</v>
      </c>
    </row>
    <row r="12" spans="1:13" x14ac:dyDescent="0.25">
      <c r="A12" s="4" t="s">
        <v>11</v>
      </c>
      <c r="B12" s="4">
        <v>123</v>
      </c>
      <c r="C12" s="4">
        <v>328</v>
      </c>
      <c r="D12" s="5">
        <f t="shared" si="0"/>
        <v>0.375</v>
      </c>
      <c r="E12" s="4">
        <v>97</v>
      </c>
      <c r="F12" s="4">
        <v>255</v>
      </c>
      <c r="G12" s="5">
        <f t="shared" si="1"/>
        <v>0.38039215686274508</v>
      </c>
      <c r="H12" s="4">
        <v>172</v>
      </c>
      <c r="I12" s="4">
        <v>624</v>
      </c>
      <c r="J12" s="5">
        <f t="shared" si="2"/>
        <v>0.27564102564102566</v>
      </c>
      <c r="K12" s="4">
        <f t="shared" si="3"/>
        <v>392</v>
      </c>
      <c r="L12" s="4">
        <f t="shared" si="3"/>
        <v>1207</v>
      </c>
      <c r="M12" s="5">
        <f t="shared" si="4"/>
        <v>0.3247721623860812</v>
      </c>
    </row>
    <row r="13" spans="1:13" x14ac:dyDescent="0.25">
      <c r="A13" s="4" t="s">
        <v>12</v>
      </c>
      <c r="B13" s="4">
        <v>504</v>
      </c>
      <c r="C13" s="4">
        <v>837</v>
      </c>
      <c r="D13" s="5">
        <f t="shared" si="0"/>
        <v>0.60215053763440862</v>
      </c>
      <c r="E13" s="4">
        <v>352</v>
      </c>
      <c r="F13" s="4">
        <v>545</v>
      </c>
      <c r="G13" s="5">
        <f t="shared" si="1"/>
        <v>0.64587155963302756</v>
      </c>
      <c r="H13" s="4">
        <v>654</v>
      </c>
      <c r="I13" s="4">
        <v>1216</v>
      </c>
      <c r="J13" s="5">
        <f t="shared" si="2"/>
        <v>0.53782894736842102</v>
      </c>
      <c r="K13" s="4">
        <f t="shared" si="3"/>
        <v>1510</v>
      </c>
      <c r="L13" s="4">
        <f t="shared" si="3"/>
        <v>2598</v>
      </c>
      <c r="M13" s="5">
        <f t="shared" si="4"/>
        <v>0.58121632024634329</v>
      </c>
    </row>
    <row r="14" spans="1:13" x14ac:dyDescent="0.25">
      <c r="A14" s="4" t="s">
        <v>13</v>
      </c>
      <c r="B14" s="4">
        <v>359</v>
      </c>
      <c r="C14" s="4">
        <v>744</v>
      </c>
      <c r="D14" s="5">
        <f t="shared" si="0"/>
        <v>0.48252688172043012</v>
      </c>
      <c r="E14" s="4">
        <v>205</v>
      </c>
      <c r="F14" s="4">
        <v>538</v>
      </c>
      <c r="G14" s="5">
        <f t="shared" si="1"/>
        <v>0.38104089219330856</v>
      </c>
      <c r="H14" s="4">
        <v>415</v>
      </c>
      <c r="I14" s="4">
        <v>1189</v>
      </c>
      <c r="J14" s="5">
        <f t="shared" si="2"/>
        <v>0.34903280067283432</v>
      </c>
      <c r="K14" s="4">
        <f t="shared" si="3"/>
        <v>979</v>
      </c>
      <c r="L14" s="4">
        <f t="shared" si="3"/>
        <v>2471</v>
      </c>
      <c r="M14" s="5">
        <f t="shared" si="4"/>
        <v>0.39619587211655199</v>
      </c>
    </row>
    <row r="15" spans="1:13" x14ac:dyDescent="0.25">
      <c r="A15" s="4" t="s">
        <v>51</v>
      </c>
      <c r="B15" s="4">
        <v>664</v>
      </c>
      <c r="C15" s="4">
        <v>1417</v>
      </c>
      <c r="D15" s="5">
        <f t="shared" si="0"/>
        <v>0.46859562455892734</v>
      </c>
      <c r="E15" s="4">
        <v>466</v>
      </c>
      <c r="F15" s="4">
        <v>949</v>
      </c>
      <c r="G15" s="5">
        <f t="shared" si="1"/>
        <v>0.49104320337197049</v>
      </c>
      <c r="H15" s="4">
        <v>1029</v>
      </c>
      <c r="I15" s="4">
        <v>2127</v>
      </c>
      <c r="J15" s="5">
        <f t="shared" si="2"/>
        <v>0.48377997179125531</v>
      </c>
      <c r="K15" s="4">
        <f t="shared" si="3"/>
        <v>2159</v>
      </c>
      <c r="L15" s="4">
        <f t="shared" si="3"/>
        <v>4493</v>
      </c>
      <c r="M15" s="5">
        <f t="shared" si="4"/>
        <v>0.48052526151791675</v>
      </c>
    </row>
    <row r="16" spans="1:13" x14ac:dyDescent="0.25">
      <c r="A16" s="4" t="s">
        <v>52</v>
      </c>
      <c r="B16" s="4">
        <v>90</v>
      </c>
      <c r="C16" s="4">
        <v>299</v>
      </c>
      <c r="D16" s="5">
        <f t="shared" si="0"/>
        <v>0.30100334448160537</v>
      </c>
      <c r="E16" s="4">
        <v>59</v>
      </c>
      <c r="F16" s="4">
        <v>217</v>
      </c>
      <c r="G16" s="5">
        <f t="shared" si="1"/>
        <v>0.27188940092165897</v>
      </c>
      <c r="H16" s="4">
        <v>85</v>
      </c>
      <c r="I16" s="4">
        <v>626</v>
      </c>
      <c r="J16" s="5">
        <f t="shared" si="2"/>
        <v>0.13578274760383385</v>
      </c>
      <c r="K16" s="4">
        <f t="shared" si="3"/>
        <v>234</v>
      </c>
      <c r="L16" s="4">
        <f t="shared" si="3"/>
        <v>1142</v>
      </c>
      <c r="M16" s="5">
        <f t="shared" si="4"/>
        <v>0.20490367775831875</v>
      </c>
    </row>
    <row r="17" spans="1:13" x14ac:dyDescent="0.25">
      <c r="A17" s="4" t="s">
        <v>53</v>
      </c>
      <c r="B17" s="4">
        <v>415</v>
      </c>
      <c r="C17" s="4">
        <v>1195</v>
      </c>
      <c r="D17" s="5">
        <f t="shared" si="0"/>
        <v>0.34728033472803349</v>
      </c>
      <c r="E17" s="4">
        <v>337</v>
      </c>
      <c r="F17" s="4">
        <v>940</v>
      </c>
      <c r="G17" s="5">
        <f t="shared" si="1"/>
        <v>0.35851063829787233</v>
      </c>
      <c r="H17" s="4">
        <v>741</v>
      </c>
      <c r="I17" s="4">
        <v>2306</v>
      </c>
      <c r="J17" s="5">
        <f t="shared" si="2"/>
        <v>0.32133564614050303</v>
      </c>
      <c r="K17" s="4">
        <f t="shared" si="3"/>
        <v>1493</v>
      </c>
      <c r="L17" s="4">
        <f t="shared" si="3"/>
        <v>4441</v>
      </c>
      <c r="M17" s="5">
        <f t="shared" si="4"/>
        <v>0.33618554379644222</v>
      </c>
    </row>
    <row r="18" spans="1:13" x14ac:dyDescent="0.25">
      <c r="A18" s="4" t="s">
        <v>54</v>
      </c>
      <c r="B18" s="4">
        <v>581</v>
      </c>
      <c r="C18" s="4">
        <v>1297</v>
      </c>
      <c r="D18" s="5">
        <f t="shared" si="0"/>
        <v>0.44795682343870469</v>
      </c>
      <c r="E18" s="4">
        <v>500</v>
      </c>
      <c r="F18" s="4">
        <v>985</v>
      </c>
      <c r="G18" s="5">
        <f t="shared" si="1"/>
        <v>0.50761421319796951</v>
      </c>
      <c r="H18" s="4">
        <v>1271</v>
      </c>
      <c r="I18" s="4">
        <v>2445</v>
      </c>
      <c r="J18" s="5">
        <f t="shared" si="2"/>
        <v>0.51983640081799587</v>
      </c>
      <c r="K18" s="4">
        <f t="shared" si="3"/>
        <v>2352</v>
      </c>
      <c r="L18" s="4">
        <f t="shared" si="3"/>
        <v>4727</v>
      </c>
      <c r="M18" s="5">
        <f t="shared" si="4"/>
        <v>0.49756716733657713</v>
      </c>
    </row>
    <row r="19" spans="1:13" x14ac:dyDescent="0.25">
      <c r="A19" s="4" t="s">
        <v>55</v>
      </c>
      <c r="B19" s="4">
        <v>735</v>
      </c>
      <c r="C19" s="4">
        <v>1400</v>
      </c>
      <c r="D19" s="5">
        <f t="shared" si="0"/>
        <v>0.52500000000000002</v>
      </c>
      <c r="E19" s="4">
        <v>527</v>
      </c>
      <c r="F19" s="4">
        <v>1036</v>
      </c>
      <c r="G19" s="5">
        <f t="shared" si="1"/>
        <v>0.50868725868725873</v>
      </c>
      <c r="H19" s="4">
        <v>1237</v>
      </c>
      <c r="I19" s="4">
        <v>2078</v>
      </c>
      <c r="J19" s="5">
        <f t="shared" si="2"/>
        <v>0.59528392685274301</v>
      </c>
      <c r="K19" s="4">
        <f t="shared" si="3"/>
        <v>2499</v>
      </c>
      <c r="L19" s="4">
        <f t="shared" si="3"/>
        <v>4514</v>
      </c>
      <c r="M19" s="5">
        <f t="shared" si="4"/>
        <v>0.55361098803721753</v>
      </c>
    </row>
    <row r="20" spans="1:13" x14ac:dyDescent="0.25">
      <c r="A20" s="4" t="s">
        <v>56</v>
      </c>
      <c r="B20" s="4">
        <v>218</v>
      </c>
      <c r="C20" s="4">
        <v>520</v>
      </c>
      <c r="D20" s="5">
        <f t="shared" si="0"/>
        <v>0.41923076923076924</v>
      </c>
      <c r="E20" s="4">
        <v>167</v>
      </c>
      <c r="F20" s="4">
        <v>400</v>
      </c>
      <c r="G20" s="5">
        <f t="shared" si="1"/>
        <v>0.41749999999999998</v>
      </c>
      <c r="H20" s="4">
        <v>295</v>
      </c>
      <c r="I20" s="4">
        <v>893</v>
      </c>
      <c r="J20" s="5">
        <f t="shared" si="2"/>
        <v>0.3303471444568869</v>
      </c>
      <c r="K20" s="4">
        <f t="shared" si="3"/>
        <v>680</v>
      </c>
      <c r="L20" s="4">
        <f t="shared" si="3"/>
        <v>1813</v>
      </c>
      <c r="M20" s="5">
        <f t="shared" si="4"/>
        <v>0.37506894649751793</v>
      </c>
    </row>
    <row r="21" spans="1:13" x14ac:dyDescent="0.25">
      <c r="A21" s="4" t="s">
        <v>57</v>
      </c>
      <c r="B21" s="4">
        <v>685</v>
      </c>
      <c r="C21" s="4">
        <v>1894</v>
      </c>
      <c r="D21" s="5">
        <f t="shared" si="0"/>
        <v>0.36166842661034848</v>
      </c>
      <c r="E21" s="4">
        <v>406</v>
      </c>
      <c r="F21" s="4">
        <v>1311</v>
      </c>
      <c r="G21" s="5">
        <f t="shared" si="1"/>
        <v>0.30968726163234173</v>
      </c>
      <c r="H21" s="4">
        <v>836</v>
      </c>
      <c r="I21" s="4">
        <v>2675</v>
      </c>
      <c r="J21" s="5">
        <f t="shared" si="2"/>
        <v>0.31252336448598128</v>
      </c>
      <c r="K21" s="4">
        <f t="shared" si="3"/>
        <v>1927</v>
      </c>
      <c r="L21" s="4">
        <f t="shared" si="3"/>
        <v>5880</v>
      </c>
      <c r="M21" s="5">
        <f t="shared" si="4"/>
        <v>0.32772108843537417</v>
      </c>
    </row>
    <row r="22" spans="1:13" x14ac:dyDescent="0.25">
      <c r="A22" s="4" t="s">
        <v>58</v>
      </c>
      <c r="B22" s="4">
        <v>317</v>
      </c>
      <c r="C22" s="4">
        <v>1019</v>
      </c>
      <c r="D22" s="5">
        <f t="shared" si="0"/>
        <v>0.31108930323846906</v>
      </c>
      <c r="E22" s="4">
        <v>224</v>
      </c>
      <c r="F22" s="4">
        <v>899</v>
      </c>
      <c r="G22" s="5">
        <f t="shared" si="1"/>
        <v>0.24916573971078976</v>
      </c>
      <c r="H22" s="4">
        <v>375</v>
      </c>
      <c r="I22" s="4">
        <v>1567</v>
      </c>
      <c r="J22" s="5">
        <f t="shared" si="2"/>
        <v>0.2393107849393746</v>
      </c>
      <c r="K22" s="4">
        <f t="shared" si="3"/>
        <v>916</v>
      </c>
      <c r="L22" s="4">
        <f t="shared" si="3"/>
        <v>3485</v>
      </c>
      <c r="M22" s="5">
        <f t="shared" si="4"/>
        <v>0.26284074605451935</v>
      </c>
    </row>
    <row r="23" spans="1:13" x14ac:dyDescent="0.25">
      <c r="A23" s="4" t="s">
        <v>117</v>
      </c>
      <c r="B23" s="4">
        <v>387</v>
      </c>
      <c r="C23" s="4">
        <v>944</v>
      </c>
      <c r="D23" s="5">
        <f t="shared" si="0"/>
        <v>0.40995762711864409</v>
      </c>
      <c r="E23" s="4">
        <v>272</v>
      </c>
      <c r="F23" s="4">
        <v>731</v>
      </c>
      <c r="G23" s="5">
        <f t="shared" si="1"/>
        <v>0.37209302325581395</v>
      </c>
      <c r="H23" s="4">
        <v>387</v>
      </c>
      <c r="I23" s="4">
        <v>1320</v>
      </c>
      <c r="J23" s="5">
        <f t="shared" si="2"/>
        <v>0.29318181818181815</v>
      </c>
      <c r="K23" s="4">
        <f t="shared" si="3"/>
        <v>1046</v>
      </c>
      <c r="L23" s="4">
        <f t="shared" si="3"/>
        <v>2995</v>
      </c>
      <c r="M23" s="5">
        <f t="shared" si="4"/>
        <v>0.34924874791318866</v>
      </c>
    </row>
    <row r="24" spans="1:13" x14ac:dyDescent="0.25">
      <c r="A24" s="4" t="s">
        <v>59</v>
      </c>
      <c r="B24" s="4">
        <v>659</v>
      </c>
      <c r="C24" s="4">
        <v>1512</v>
      </c>
      <c r="D24" s="5">
        <f t="shared" si="0"/>
        <v>0.43584656084656087</v>
      </c>
      <c r="E24" s="4">
        <v>478</v>
      </c>
      <c r="F24" s="4">
        <v>1238</v>
      </c>
      <c r="G24" s="5">
        <f t="shared" si="1"/>
        <v>0.38610662358642972</v>
      </c>
      <c r="H24" s="4">
        <v>1130</v>
      </c>
      <c r="I24" s="4">
        <v>2939</v>
      </c>
      <c r="J24" s="5">
        <f t="shared" si="2"/>
        <v>0.38448451854372234</v>
      </c>
      <c r="K24" s="4">
        <f t="shared" si="3"/>
        <v>2267</v>
      </c>
      <c r="L24" s="4">
        <f t="shared" si="3"/>
        <v>5689</v>
      </c>
      <c r="M24" s="5">
        <f t="shared" si="4"/>
        <v>0.39848831077518015</v>
      </c>
    </row>
    <row r="25" spans="1:13" x14ac:dyDescent="0.25">
      <c r="A25" s="4" t="s">
        <v>60</v>
      </c>
      <c r="B25" s="4">
        <v>324</v>
      </c>
      <c r="C25" s="4">
        <v>645</v>
      </c>
      <c r="D25" s="5">
        <f t="shared" si="0"/>
        <v>0.50232558139534889</v>
      </c>
      <c r="E25" s="4">
        <v>262</v>
      </c>
      <c r="F25" s="4">
        <v>481</v>
      </c>
      <c r="G25" s="5">
        <f t="shared" si="1"/>
        <v>0.54469854469854473</v>
      </c>
      <c r="H25" s="4">
        <v>549</v>
      </c>
      <c r="I25" s="4">
        <v>1003</v>
      </c>
      <c r="J25" s="5">
        <f t="shared" si="2"/>
        <v>0.54735792622133594</v>
      </c>
      <c r="K25" s="4">
        <f t="shared" si="3"/>
        <v>1135</v>
      </c>
      <c r="L25" s="4">
        <f t="shared" si="3"/>
        <v>2129</v>
      </c>
      <c r="M25" s="5">
        <f t="shared" si="4"/>
        <v>0.53311413809300146</v>
      </c>
    </row>
    <row r="26" spans="1:13" x14ac:dyDescent="0.25">
      <c r="A26" s="4" t="s">
        <v>61</v>
      </c>
      <c r="B26" s="4">
        <v>459</v>
      </c>
      <c r="C26" s="4">
        <v>1001</v>
      </c>
      <c r="D26" s="5">
        <f t="shared" si="0"/>
        <v>0.45854145854145856</v>
      </c>
      <c r="E26" s="4">
        <v>332</v>
      </c>
      <c r="F26" s="4">
        <v>792</v>
      </c>
      <c r="G26" s="5">
        <f t="shared" si="1"/>
        <v>0.41919191919191917</v>
      </c>
      <c r="H26" s="4">
        <v>566</v>
      </c>
      <c r="I26" s="4">
        <v>1492</v>
      </c>
      <c r="J26" s="5">
        <f t="shared" si="2"/>
        <v>0.37935656836461124</v>
      </c>
      <c r="K26" s="4">
        <f t="shared" si="3"/>
        <v>1357</v>
      </c>
      <c r="L26" s="4">
        <f t="shared" si="3"/>
        <v>3285</v>
      </c>
      <c r="M26" s="5">
        <f t="shared" si="4"/>
        <v>0.41308980213089802</v>
      </c>
    </row>
    <row r="27" spans="1:13" x14ac:dyDescent="0.25">
      <c r="A27" s="4" t="s">
        <v>62</v>
      </c>
      <c r="B27" s="4">
        <v>248</v>
      </c>
      <c r="C27" s="4">
        <v>525</v>
      </c>
      <c r="D27" s="5">
        <f t="shared" si="0"/>
        <v>0.4723809523809524</v>
      </c>
      <c r="E27" s="4">
        <v>186</v>
      </c>
      <c r="F27" s="4">
        <v>402</v>
      </c>
      <c r="G27" s="5">
        <f t="shared" si="1"/>
        <v>0.46268656716417911</v>
      </c>
      <c r="H27" s="4">
        <v>297</v>
      </c>
      <c r="I27" s="4">
        <v>698</v>
      </c>
      <c r="J27" s="5">
        <f t="shared" si="2"/>
        <v>0.42550143266475643</v>
      </c>
      <c r="K27" s="4">
        <f t="shared" si="3"/>
        <v>731</v>
      </c>
      <c r="L27" s="4">
        <f t="shared" si="3"/>
        <v>1625</v>
      </c>
      <c r="M27" s="5">
        <f t="shared" si="4"/>
        <v>0.44984615384615384</v>
      </c>
    </row>
    <row r="28" spans="1:13" x14ac:dyDescent="0.25">
      <c r="A28" s="4" t="s">
        <v>17</v>
      </c>
      <c r="B28" s="4">
        <v>488</v>
      </c>
      <c r="C28" s="4">
        <v>1035</v>
      </c>
      <c r="D28" s="5">
        <f t="shared" si="0"/>
        <v>0.47149758454106278</v>
      </c>
      <c r="E28" s="4">
        <v>332</v>
      </c>
      <c r="F28" s="4">
        <v>713</v>
      </c>
      <c r="G28" s="5">
        <f t="shared" si="1"/>
        <v>0.46563814866760167</v>
      </c>
      <c r="H28" s="4">
        <v>681</v>
      </c>
      <c r="I28" s="4">
        <v>1676</v>
      </c>
      <c r="J28" s="5">
        <f t="shared" si="2"/>
        <v>0.40632458233890217</v>
      </c>
      <c r="K28" s="4">
        <f t="shared" si="3"/>
        <v>1501</v>
      </c>
      <c r="L28" s="4">
        <f t="shared" si="3"/>
        <v>3424</v>
      </c>
      <c r="M28" s="5">
        <f t="shared" si="4"/>
        <v>0.43837616822429909</v>
      </c>
    </row>
    <row r="29" spans="1:13" x14ac:dyDescent="0.25">
      <c r="A29" s="4" t="s">
        <v>18</v>
      </c>
      <c r="B29" s="4">
        <v>257</v>
      </c>
      <c r="C29" s="4">
        <v>590</v>
      </c>
      <c r="D29" s="5">
        <f t="shared" si="0"/>
        <v>0.43559322033898307</v>
      </c>
      <c r="E29" s="4">
        <v>189</v>
      </c>
      <c r="F29" s="4">
        <v>402</v>
      </c>
      <c r="G29" s="5">
        <f t="shared" si="1"/>
        <v>0.47014925373134331</v>
      </c>
      <c r="H29" s="4">
        <v>395</v>
      </c>
      <c r="I29" s="4">
        <v>886</v>
      </c>
      <c r="J29" s="5">
        <f t="shared" si="2"/>
        <v>0.44582392776523699</v>
      </c>
      <c r="K29" s="4">
        <f t="shared" si="3"/>
        <v>841</v>
      </c>
      <c r="L29" s="4">
        <f t="shared" si="3"/>
        <v>1878</v>
      </c>
      <c r="M29" s="5">
        <f t="shared" si="4"/>
        <v>0.44781682641107562</v>
      </c>
    </row>
    <row r="30" spans="1:13" x14ac:dyDescent="0.25">
      <c r="A30" s="4" t="s">
        <v>63</v>
      </c>
      <c r="B30" s="4">
        <v>502</v>
      </c>
      <c r="C30" s="4">
        <v>1120</v>
      </c>
      <c r="D30" s="5">
        <f t="shared" si="0"/>
        <v>0.44821428571428573</v>
      </c>
      <c r="E30" s="4">
        <v>248</v>
      </c>
      <c r="F30" s="4">
        <v>724</v>
      </c>
      <c r="G30" s="5">
        <f t="shared" si="1"/>
        <v>0.34254143646408841</v>
      </c>
      <c r="H30" s="4">
        <v>341</v>
      </c>
      <c r="I30" s="4">
        <v>1580</v>
      </c>
      <c r="J30" s="5">
        <f t="shared" si="2"/>
        <v>0.21582278481012659</v>
      </c>
      <c r="K30" s="4">
        <f t="shared" si="3"/>
        <v>1091</v>
      </c>
      <c r="L30" s="4">
        <f t="shared" si="3"/>
        <v>3424</v>
      </c>
      <c r="M30" s="5">
        <f t="shared" si="4"/>
        <v>0.31863317757009346</v>
      </c>
    </row>
    <row r="31" spans="1:13" x14ac:dyDescent="0.25">
      <c r="A31" s="4" t="s">
        <v>64</v>
      </c>
      <c r="B31" s="4">
        <v>400</v>
      </c>
      <c r="C31" s="4">
        <v>928</v>
      </c>
      <c r="D31" s="5">
        <f t="shared" si="0"/>
        <v>0.43103448275862066</v>
      </c>
      <c r="E31" s="4">
        <v>217</v>
      </c>
      <c r="F31" s="4">
        <v>622</v>
      </c>
      <c r="G31" s="5">
        <f t="shared" si="1"/>
        <v>0.34887459807073956</v>
      </c>
      <c r="H31" s="4">
        <v>521</v>
      </c>
      <c r="I31" s="4">
        <v>1861</v>
      </c>
      <c r="J31" s="5">
        <f t="shared" si="2"/>
        <v>0.27995701235894682</v>
      </c>
      <c r="K31" s="4">
        <f t="shared" si="3"/>
        <v>1138</v>
      </c>
      <c r="L31" s="4">
        <f t="shared" si="3"/>
        <v>3411</v>
      </c>
      <c r="M31" s="5">
        <f t="shared" si="4"/>
        <v>0.33362650249193787</v>
      </c>
    </row>
    <row r="32" spans="1:13" x14ac:dyDescent="0.25">
      <c r="A32" s="4" t="s">
        <v>20</v>
      </c>
      <c r="B32" s="4">
        <v>302</v>
      </c>
      <c r="C32" s="4">
        <v>633</v>
      </c>
      <c r="D32" s="5">
        <f t="shared" si="0"/>
        <v>0.47709320695102686</v>
      </c>
      <c r="E32" s="4">
        <v>229</v>
      </c>
      <c r="F32" s="4">
        <v>465</v>
      </c>
      <c r="G32" s="5">
        <f t="shared" si="1"/>
        <v>0.49247311827956991</v>
      </c>
      <c r="H32" s="4">
        <v>417</v>
      </c>
      <c r="I32" s="4">
        <v>923</v>
      </c>
      <c r="J32" s="5">
        <f t="shared" si="2"/>
        <v>0.45178764897074758</v>
      </c>
      <c r="K32" s="4">
        <f t="shared" si="3"/>
        <v>948</v>
      </c>
      <c r="L32" s="4">
        <f t="shared" si="3"/>
        <v>2021</v>
      </c>
      <c r="M32" s="5">
        <f t="shared" si="4"/>
        <v>0.4690747154873825</v>
      </c>
    </row>
    <row r="33" spans="1:13" x14ac:dyDescent="0.25">
      <c r="A33" s="4" t="s">
        <v>65</v>
      </c>
      <c r="B33" s="4">
        <v>304</v>
      </c>
      <c r="C33" s="4">
        <v>906</v>
      </c>
      <c r="D33" s="5">
        <f t="shared" si="0"/>
        <v>0.33554083885209712</v>
      </c>
      <c r="E33" s="4">
        <v>163</v>
      </c>
      <c r="F33" s="4">
        <v>614</v>
      </c>
      <c r="G33" s="5">
        <f t="shared" si="1"/>
        <v>0.26547231270358307</v>
      </c>
      <c r="H33" s="4">
        <v>372</v>
      </c>
      <c r="I33" s="4">
        <v>1383</v>
      </c>
      <c r="J33" s="5">
        <f t="shared" si="2"/>
        <v>0.26898047722342733</v>
      </c>
      <c r="K33" s="4">
        <f t="shared" si="3"/>
        <v>839</v>
      </c>
      <c r="L33" s="4">
        <f t="shared" si="3"/>
        <v>2903</v>
      </c>
      <c r="M33" s="5">
        <f t="shared" si="4"/>
        <v>0.28901136755080953</v>
      </c>
    </row>
    <row r="34" spans="1:13" x14ac:dyDescent="0.25">
      <c r="A34" s="4" t="s">
        <v>22</v>
      </c>
      <c r="B34" s="4">
        <v>622</v>
      </c>
      <c r="C34" s="4">
        <v>1560</v>
      </c>
      <c r="D34" s="5">
        <f t="shared" si="0"/>
        <v>0.39871794871794874</v>
      </c>
      <c r="E34" s="4">
        <v>503</v>
      </c>
      <c r="F34" s="4">
        <v>1043</v>
      </c>
      <c r="G34" s="5">
        <f t="shared" si="1"/>
        <v>0.48226270373921382</v>
      </c>
      <c r="H34" s="4">
        <v>1107</v>
      </c>
      <c r="I34" s="4">
        <v>2131</v>
      </c>
      <c r="J34" s="5">
        <f t="shared" si="2"/>
        <v>0.51947442515251052</v>
      </c>
      <c r="K34" s="4">
        <f t="shared" si="3"/>
        <v>2232</v>
      </c>
      <c r="L34" s="4">
        <f t="shared" si="3"/>
        <v>4734</v>
      </c>
      <c r="M34" s="5">
        <f t="shared" si="4"/>
        <v>0.47148288973384028</v>
      </c>
    </row>
    <row r="35" spans="1:13" x14ac:dyDescent="0.25">
      <c r="A35" s="4" t="s">
        <v>66</v>
      </c>
      <c r="B35" s="4">
        <v>214</v>
      </c>
      <c r="C35" s="4">
        <v>594</v>
      </c>
      <c r="D35" s="5">
        <f t="shared" si="0"/>
        <v>0.36026936026936029</v>
      </c>
      <c r="E35" s="4">
        <v>157</v>
      </c>
      <c r="F35" s="4">
        <v>496</v>
      </c>
      <c r="G35" s="5">
        <f t="shared" si="1"/>
        <v>0.31653225806451613</v>
      </c>
      <c r="H35" s="4">
        <v>216</v>
      </c>
      <c r="I35" s="4">
        <v>907</v>
      </c>
      <c r="J35" s="5">
        <f t="shared" si="2"/>
        <v>0.23814773980154355</v>
      </c>
      <c r="K35" s="4">
        <f t="shared" si="3"/>
        <v>587</v>
      </c>
      <c r="L35" s="4">
        <f t="shared" si="3"/>
        <v>1997</v>
      </c>
      <c r="M35" s="5">
        <f t="shared" si="4"/>
        <v>0.29394091136705058</v>
      </c>
    </row>
    <row r="36" spans="1:13" x14ac:dyDescent="0.25">
      <c r="A36" s="4" t="s">
        <v>67</v>
      </c>
      <c r="B36" s="4">
        <v>555</v>
      </c>
      <c r="C36" s="4">
        <v>1119</v>
      </c>
      <c r="D36" s="5">
        <f t="shared" si="0"/>
        <v>0.49597855227882037</v>
      </c>
      <c r="E36" s="4">
        <v>455</v>
      </c>
      <c r="F36" s="4">
        <v>853</v>
      </c>
      <c r="G36" s="5">
        <f t="shared" si="1"/>
        <v>0.53341148886283707</v>
      </c>
      <c r="H36" s="4">
        <v>744</v>
      </c>
      <c r="I36" s="4">
        <v>1465</v>
      </c>
      <c r="J36" s="5">
        <f t="shared" si="2"/>
        <v>0.50784982935153589</v>
      </c>
      <c r="K36" s="4">
        <f t="shared" si="3"/>
        <v>1754</v>
      </c>
      <c r="L36" s="4">
        <f t="shared" si="3"/>
        <v>3437</v>
      </c>
      <c r="M36" s="5">
        <f t="shared" si="4"/>
        <v>0.51032877509455921</v>
      </c>
    </row>
    <row r="37" spans="1:13" x14ac:dyDescent="0.25">
      <c r="A37" s="4" t="s">
        <v>68</v>
      </c>
      <c r="B37" s="4">
        <v>568</v>
      </c>
      <c r="C37" s="4">
        <v>1203</v>
      </c>
      <c r="D37" s="5">
        <f t="shared" si="0"/>
        <v>0.47215295095594345</v>
      </c>
      <c r="E37" s="4">
        <v>436</v>
      </c>
      <c r="F37" s="4">
        <v>857</v>
      </c>
      <c r="G37" s="5">
        <f t="shared" si="1"/>
        <v>0.50875145857642945</v>
      </c>
      <c r="H37" s="4">
        <v>813</v>
      </c>
      <c r="I37" s="4">
        <v>1709</v>
      </c>
      <c r="J37" s="5">
        <f t="shared" si="2"/>
        <v>0.4757167934464599</v>
      </c>
      <c r="K37" s="4">
        <f t="shared" si="3"/>
        <v>1817</v>
      </c>
      <c r="L37" s="4">
        <f t="shared" si="3"/>
        <v>3769</v>
      </c>
      <c r="M37" s="5">
        <f t="shared" si="4"/>
        <v>0.48209074024940302</v>
      </c>
    </row>
    <row r="38" spans="1:13" x14ac:dyDescent="0.25">
      <c r="A38" s="4" t="s">
        <v>69</v>
      </c>
      <c r="B38" s="4">
        <v>523</v>
      </c>
      <c r="C38" s="4">
        <v>1187</v>
      </c>
      <c r="D38" s="5">
        <f t="shared" si="0"/>
        <v>0.44060657118786856</v>
      </c>
      <c r="E38" s="4">
        <v>387</v>
      </c>
      <c r="F38" s="4">
        <v>854</v>
      </c>
      <c r="G38" s="5">
        <f t="shared" si="1"/>
        <v>0.4531615925058548</v>
      </c>
      <c r="H38" s="4">
        <v>717</v>
      </c>
      <c r="I38" s="4">
        <v>1659</v>
      </c>
      <c r="J38" s="5">
        <f t="shared" si="2"/>
        <v>0.43218806509945751</v>
      </c>
      <c r="K38" s="4">
        <f t="shared" si="3"/>
        <v>1627</v>
      </c>
      <c r="L38" s="4">
        <f t="shared" si="3"/>
        <v>3700</v>
      </c>
      <c r="M38" s="5">
        <f t="shared" si="4"/>
        <v>0.43972972972972973</v>
      </c>
    </row>
    <row r="39" spans="1:13" x14ac:dyDescent="0.25">
      <c r="A39" s="4" t="s">
        <v>70</v>
      </c>
      <c r="B39" s="4">
        <v>118</v>
      </c>
      <c r="C39" s="4">
        <v>243</v>
      </c>
      <c r="D39" s="5">
        <f t="shared" si="0"/>
        <v>0.48559670781893005</v>
      </c>
      <c r="E39" s="4">
        <v>118</v>
      </c>
      <c r="F39" s="4">
        <v>229</v>
      </c>
      <c r="G39" s="5">
        <f t="shared" si="1"/>
        <v>0.51528384279475981</v>
      </c>
      <c r="H39" s="4">
        <v>188</v>
      </c>
      <c r="I39" s="4">
        <v>541</v>
      </c>
      <c r="J39" s="5">
        <f t="shared" si="2"/>
        <v>0.34750462107208874</v>
      </c>
      <c r="K39" s="4">
        <f t="shared" si="3"/>
        <v>424</v>
      </c>
      <c r="L39" s="4">
        <f t="shared" si="3"/>
        <v>1013</v>
      </c>
      <c r="M39" s="5">
        <f t="shared" si="4"/>
        <v>0.41855873642645608</v>
      </c>
    </row>
    <row r="40" spans="1:13" x14ac:dyDescent="0.25">
      <c r="A40" s="4" t="s">
        <v>71</v>
      </c>
      <c r="B40" s="4">
        <v>537</v>
      </c>
      <c r="C40" s="4">
        <v>1251</v>
      </c>
      <c r="D40" s="5">
        <f t="shared" si="0"/>
        <v>0.42925659472422062</v>
      </c>
      <c r="E40" s="4">
        <v>392</v>
      </c>
      <c r="F40" s="4">
        <v>916</v>
      </c>
      <c r="G40" s="5">
        <f t="shared" si="1"/>
        <v>0.42794759825327511</v>
      </c>
      <c r="H40" s="4">
        <v>642</v>
      </c>
      <c r="I40" s="4">
        <v>2136</v>
      </c>
      <c r="J40" s="5">
        <f t="shared" si="2"/>
        <v>0.300561797752809</v>
      </c>
      <c r="K40" s="4">
        <f t="shared" si="3"/>
        <v>1571</v>
      </c>
      <c r="L40" s="4">
        <f t="shared" si="3"/>
        <v>4303</v>
      </c>
      <c r="M40" s="5">
        <f t="shared" si="4"/>
        <v>0.36509412038112943</v>
      </c>
    </row>
    <row r="41" spans="1:13" x14ac:dyDescent="0.25">
      <c r="A41" s="4" t="s">
        <v>72</v>
      </c>
      <c r="B41" s="4">
        <v>549</v>
      </c>
      <c r="C41" s="4">
        <v>1285</v>
      </c>
      <c r="D41" s="5">
        <f t="shared" si="0"/>
        <v>0.42723735408560309</v>
      </c>
      <c r="E41" s="4">
        <v>411</v>
      </c>
      <c r="F41" s="4">
        <v>926</v>
      </c>
      <c r="G41" s="5">
        <f t="shared" si="1"/>
        <v>0.44384449244060475</v>
      </c>
      <c r="H41" s="4">
        <v>828</v>
      </c>
      <c r="I41" s="4">
        <v>1905</v>
      </c>
      <c r="J41" s="5">
        <f t="shared" si="2"/>
        <v>0.43464566929133858</v>
      </c>
      <c r="K41" s="4">
        <f t="shared" si="3"/>
        <v>1788</v>
      </c>
      <c r="L41" s="4">
        <f t="shared" si="3"/>
        <v>4116</v>
      </c>
      <c r="M41" s="5">
        <f t="shared" si="4"/>
        <v>0.43440233236151604</v>
      </c>
    </row>
    <row r="42" spans="1:13" x14ac:dyDescent="0.25">
      <c r="A42" s="4" t="s">
        <v>73</v>
      </c>
      <c r="B42" s="4">
        <v>342</v>
      </c>
      <c r="C42" s="4">
        <v>825</v>
      </c>
      <c r="D42" s="5">
        <f t="shared" si="0"/>
        <v>0.41454545454545455</v>
      </c>
      <c r="E42" s="4">
        <v>286</v>
      </c>
      <c r="F42" s="4">
        <v>667</v>
      </c>
      <c r="G42" s="5">
        <f t="shared" si="1"/>
        <v>0.4287856071964018</v>
      </c>
      <c r="H42" s="4">
        <v>480</v>
      </c>
      <c r="I42" s="4">
        <v>1606</v>
      </c>
      <c r="J42" s="5">
        <f t="shared" si="2"/>
        <v>0.298879202988792</v>
      </c>
      <c r="K42" s="4">
        <f t="shared" si="3"/>
        <v>1108</v>
      </c>
      <c r="L42" s="4">
        <f t="shared" si="3"/>
        <v>3098</v>
      </c>
      <c r="M42" s="5">
        <f t="shared" si="4"/>
        <v>0.35765009683666882</v>
      </c>
    </row>
    <row r="43" spans="1:13" x14ac:dyDescent="0.25">
      <c r="A43" s="4" t="s">
        <v>26</v>
      </c>
      <c r="B43" s="4">
        <v>217</v>
      </c>
      <c r="C43" s="4">
        <v>404</v>
      </c>
      <c r="D43" s="5">
        <f t="shared" si="0"/>
        <v>0.53712871287128716</v>
      </c>
      <c r="E43" s="4">
        <v>157</v>
      </c>
      <c r="F43" s="4">
        <v>311</v>
      </c>
      <c r="G43" s="5">
        <f t="shared" si="1"/>
        <v>0.50482315112540188</v>
      </c>
      <c r="H43" s="4">
        <v>318</v>
      </c>
      <c r="I43" s="4">
        <v>543</v>
      </c>
      <c r="J43" s="5">
        <f t="shared" si="2"/>
        <v>0.58563535911602205</v>
      </c>
      <c r="K43" s="4">
        <f t="shared" si="3"/>
        <v>692</v>
      </c>
      <c r="L43" s="4">
        <f t="shared" si="3"/>
        <v>1258</v>
      </c>
      <c r="M43" s="5">
        <f t="shared" si="4"/>
        <v>0.55007949125596189</v>
      </c>
    </row>
    <row r="44" spans="1:13" x14ac:dyDescent="0.25">
      <c r="A44" s="4" t="s">
        <v>74</v>
      </c>
      <c r="B44" s="4">
        <v>236</v>
      </c>
      <c r="C44" s="4">
        <v>1023</v>
      </c>
      <c r="D44" s="5">
        <f t="shared" si="0"/>
        <v>0.23069403714565004</v>
      </c>
      <c r="E44" s="4">
        <v>163</v>
      </c>
      <c r="F44" s="4">
        <v>819</v>
      </c>
      <c r="G44" s="5">
        <f t="shared" si="1"/>
        <v>0.19902319902319901</v>
      </c>
      <c r="H44" s="4">
        <v>321</v>
      </c>
      <c r="I44" s="4">
        <v>1795</v>
      </c>
      <c r="J44" s="5">
        <f t="shared" si="2"/>
        <v>0.1788300835654596</v>
      </c>
      <c r="K44" s="4">
        <f t="shared" si="3"/>
        <v>720</v>
      </c>
      <c r="L44" s="4">
        <f t="shared" si="3"/>
        <v>3637</v>
      </c>
      <c r="M44" s="5">
        <f t="shared" si="4"/>
        <v>0.19796535606268903</v>
      </c>
    </row>
    <row r="45" spans="1:13" x14ac:dyDescent="0.25">
      <c r="A45" s="4" t="s">
        <v>27</v>
      </c>
      <c r="B45" s="4">
        <v>425</v>
      </c>
      <c r="C45" s="4">
        <v>1504</v>
      </c>
      <c r="D45" s="5">
        <f t="shared" si="0"/>
        <v>0.28257978723404253</v>
      </c>
      <c r="E45" s="4">
        <v>269</v>
      </c>
      <c r="F45" s="4">
        <v>1345</v>
      </c>
      <c r="G45" s="5">
        <f t="shared" si="1"/>
        <v>0.2</v>
      </c>
      <c r="H45" s="4">
        <v>596</v>
      </c>
      <c r="I45" s="4">
        <v>2689</v>
      </c>
      <c r="J45" s="5">
        <f t="shared" si="2"/>
        <v>0.22164373373001114</v>
      </c>
      <c r="K45" s="4">
        <f t="shared" si="3"/>
        <v>1290</v>
      </c>
      <c r="L45" s="4">
        <f t="shared" si="3"/>
        <v>5538</v>
      </c>
      <c r="M45" s="5">
        <f t="shared" si="4"/>
        <v>0.23293607800650054</v>
      </c>
    </row>
    <row r="46" spans="1:13" x14ac:dyDescent="0.25">
      <c r="A46" s="4" t="s">
        <v>136</v>
      </c>
      <c r="B46" s="4">
        <v>291</v>
      </c>
      <c r="C46" s="4">
        <v>643</v>
      </c>
      <c r="D46" s="5">
        <f t="shared" si="0"/>
        <v>0.45256609642301709</v>
      </c>
      <c r="E46" s="4">
        <v>253</v>
      </c>
      <c r="F46" s="4">
        <v>481</v>
      </c>
      <c r="G46" s="5">
        <f t="shared" si="1"/>
        <v>0.52598752598752596</v>
      </c>
      <c r="H46" s="4">
        <v>397</v>
      </c>
      <c r="I46" s="4">
        <v>759</v>
      </c>
      <c r="J46" s="5">
        <f t="shared" si="2"/>
        <v>0.52305665349143615</v>
      </c>
      <c r="K46" s="4">
        <f t="shared" ref="K46" si="5">SUM(B46+E46+H46)</f>
        <v>941</v>
      </c>
      <c r="L46" s="4">
        <f t="shared" ref="L46" si="6">SUM(C46+F46+I46)</f>
        <v>1883</v>
      </c>
      <c r="M46" s="5">
        <f t="shared" si="4"/>
        <v>0.49973446627721718</v>
      </c>
    </row>
    <row r="47" spans="1:13" x14ac:dyDescent="0.25">
      <c r="A47" s="4" t="s">
        <v>75</v>
      </c>
      <c r="B47" s="4">
        <v>688</v>
      </c>
      <c r="C47" s="4">
        <v>1553</v>
      </c>
      <c r="D47" s="5">
        <f t="shared" si="0"/>
        <v>0.44301352221506762</v>
      </c>
      <c r="E47" s="4">
        <v>548</v>
      </c>
      <c r="F47" s="4">
        <v>1125</v>
      </c>
      <c r="G47" s="5">
        <f t="shared" si="1"/>
        <v>0.48711111111111111</v>
      </c>
      <c r="H47" s="4">
        <v>929</v>
      </c>
      <c r="I47" s="4">
        <v>1942</v>
      </c>
      <c r="J47" s="5">
        <f t="shared" si="2"/>
        <v>0.47837281153450051</v>
      </c>
      <c r="K47" s="4">
        <f t="shared" si="3"/>
        <v>2165</v>
      </c>
      <c r="L47" s="4">
        <f t="shared" si="3"/>
        <v>4620</v>
      </c>
      <c r="M47" s="5">
        <f t="shared" si="4"/>
        <v>0.4686147186147186</v>
      </c>
    </row>
    <row r="48" spans="1:13" x14ac:dyDescent="0.25">
      <c r="A48" s="4" t="s">
        <v>76</v>
      </c>
      <c r="B48" s="4">
        <v>734</v>
      </c>
      <c r="C48" s="4">
        <v>1694</v>
      </c>
      <c r="D48" s="5">
        <f t="shared" si="0"/>
        <v>0.43329397874852421</v>
      </c>
      <c r="E48" s="4">
        <v>540</v>
      </c>
      <c r="F48" s="4">
        <v>1167</v>
      </c>
      <c r="G48" s="5">
        <f t="shared" si="1"/>
        <v>0.46272493573264784</v>
      </c>
      <c r="H48" s="4">
        <v>1276</v>
      </c>
      <c r="I48" s="4">
        <v>2559</v>
      </c>
      <c r="J48" s="5">
        <f t="shared" si="2"/>
        <v>0.49863227823368506</v>
      </c>
      <c r="K48" s="4">
        <f t="shared" si="3"/>
        <v>2550</v>
      </c>
      <c r="L48" s="4">
        <f t="shared" si="3"/>
        <v>5420</v>
      </c>
      <c r="M48" s="5">
        <f t="shared" si="4"/>
        <v>0.47047970479704798</v>
      </c>
    </row>
    <row r="49" spans="1:13" x14ac:dyDescent="0.25">
      <c r="A49" s="4" t="s">
        <v>29</v>
      </c>
      <c r="B49" s="4">
        <v>292</v>
      </c>
      <c r="C49" s="4">
        <v>574</v>
      </c>
      <c r="D49" s="5">
        <f t="shared" si="0"/>
        <v>0.50871080139372826</v>
      </c>
      <c r="E49" s="4">
        <v>256</v>
      </c>
      <c r="F49" s="4">
        <v>434</v>
      </c>
      <c r="G49" s="5">
        <f t="shared" si="1"/>
        <v>0.58986175115207373</v>
      </c>
      <c r="H49" s="4">
        <v>577</v>
      </c>
      <c r="I49" s="4">
        <v>980</v>
      </c>
      <c r="J49" s="5">
        <f t="shared" si="2"/>
        <v>0.58877551020408159</v>
      </c>
      <c r="K49" s="4">
        <f t="shared" si="3"/>
        <v>1125</v>
      </c>
      <c r="L49" s="4">
        <f t="shared" si="3"/>
        <v>1988</v>
      </c>
      <c r="M49" s="5">
        <f t="shared" si="4"/>
        <v>0.56589537223340036</v>
      </c>
    </row>
    <row r="50" spans="1:13" x14ac:dyDescent="0.25">
      <c r="A50" s="4" t="s">
        <v>30</v>
      </c>
      <c r="B50" s="4">
        <v>620</v>
      </c>
      <c r="C50" s="4">
        <v>1453</v>
      </c>
      <c r="D50" s="5">
        <f t="shared" si="0"/>
        <v>0.4267033723331039</v>
      </c>
      <c r="E50" s="4">
        <v>431</v>
      </c>
      <c r="F50" s="4">
        <v>1048</v>
      </c>
      <c r="G50" s="5">
        <f t="shared" si="1"/>
        <v>0.4112595419847328</v>
      </c>
      <c r="H50" s="4">
        <v>976</v>
      </c>
      <c r="I50" s="4">
        <v>2475</v>
      </c>
      <c r="J50" s="5">
        <f t="shared" si="2"/>
        <v>0.39434343434343433</v>
      </c>
      <c r="K50" s="4">
        <f t="shared" si="3"/>
        <v>2027</v>
      </c>
      <c r="L50" s="4">
        <f t="shared" si="3"/>
        <v>4976</v>
      </c>
      <c r="M50" s="5">
        <f t="shared" si="4"/>
        <v>0.40735530546623794</v>
      </c>
    </row>
    <row r="51" spans="1:13" x14ac:dyDescent="0.25">
      <c r="A51" s="4" t="s">
        <v>77</v>
      </c>
      <c r="B51" s="4">
        <v>310</v>
      </c>
      <c r="C51" s="4">
        <v>617</v>
      </c>
      <c r="D51" s="5">
        <f t="shared" si="0"/>
        <v>0.50243111831442466</v>
      </c>
      <c r="E51" s="4">
        <v>228</v>
      </c>
      <c r="F51" s="4">
        <v>458</v>
      </c>
      <c r="G51" s="5">
        <f t="shared" si="1"/>
        <v>0.49781659388646288</v>
      </c>
      <c r="H51" s="4">
        <v>533</v>
      </c>
      <c r="I51" s="4">
        <v>1059</v>
      </c>
      <c r="J51" s="5">
        <f t="shared" si="2"/>
        <v>0.50330500472143536</v>
      </c>
      <c r="K51" s="4">
        <f t="shared" si="3"/>
        <v>1071</v>
      </c>
      <c r="L51" s="4">
        <f t="shared" si="3"/>
        <v>2134</v>
      </c>
      <c r="M51" s="5">
        <f t="shared" si="4"/>
        <v>0.50187441424554824</v>
      </c>
    </row>
    <row r="52" spans="1:13" x14ac:dyDescent="0.25">
      <c r="A52" s="4" t="s">
        <v>78</v>
      </c>
      <c r="B52" s="4">
        <v>215</v>
      </c>
      <c r="C52" s="4">
        <v>413</v>
      </c>
      <c r="D52" s="5">
        <f t="shared" si="0"/>
        <v>0.52058111380145278</v>
      </c>
      <c r="E52" s="4">
        <v>136</v>
      </c>
      <c r="F52" s="4">
        <v>272</v>
      </c>
      <c r="G52" s="5">
        <f t="shared" si="1"/>
        <v>0.5</v>
      </c>
      <c r="H52" s="4">
        <v>246</v>
      </c>
      <c r="I52" s="4">
        <v>735</v>
      </c>
      <c r="J52" s="5">
        <f t="shared" si="2"/>
        <v>0.33469387755102042</v>
      </c>
      <c r="K52" s="4">
        <f t="shared" si="3"/>
        <v>597</v>
      </c>
      <c r="L52" s="4">
        <f t="shared" si="3"/>
        <v>1420</v>
      </c>
      <c r="M52" s="5">
        <f t="shared" si="4"/>
        <v>0.4204225352112676</v>
      </c>
    </row>
    <row r="53" spans="1:13" x14ac:dyDescent="0.25">
      <c r="A53" s="4" t="s">
        <v>79</v>
      </c>
      <c r="B53" s="4">
        <v>352</v>
      </c>
      <c r="C53" s="4">
        <v>787</v>
      </c>
      <c r="D53" s="5">
        <f t="shared" si="0"/>
        <v>0.44726810673443457</v>
      </c>
      <c r="E53" s="4">
        <v>283</v>
      </c>
      <c r="F53" s="4">
        <v>600</v>
      </c>
      <c r="G53" s="5">
        <f t="shared" si="1"/>
        <v>0.47166666666666668</v>
      </c>
      <c r="H53" s="4">
        <v>538</v>
      </c>
      <c r="I53" s="4">
        <v>1237</v>
      </c>
      <c r="J53" s="5">
        <f t="shared" si="2"/>
        <v>0.43492320129345191</v>
      </c>
      <c r="K53" s="4">
        <f t="shared" si="3"/>
        <v>1173</v>
      </c>
      <c r="L53" s="4">
        <f t="shared" si="3"/>
        <v>2624</v>
      </c>
      <c r="M53" s="5">
        <f t="shared" si="4"/>
        <v>0.44702743902439024</v>
      </c>
    </row>
    <row r="54" spans="1:13" x14ac:dyDescent="0.25">
      <c r="A54" s="4" t="s">
        <v>80</v>
      </c>
      <c r="B54" s="4">
        <v>606</v>
      </c>
      <c r="C54" s="4">
        <v>1262</v>
      </c>
      <c r="D54" s="5">
        <f t="shared" si="0"/>
        <v>0.48019017432646594</v>
      </c>
      <c r="E54" s="4">
        <v>400</v>
      </c>
      <c r="F54" s="4">
        <v>825</v>
      </c>
      <c r="G54" s="5">
        <f t="shared" si="1"/>
        <v>0.48484848484848486</v>
      </c>
      <c r="H54" s="4">
        <v>708</v>
      </c>
      <c r="I54" s="4">
        <v>1485</v>
      </c>
      <c r="J54" s="5">
        <f t="shared" si="2"/>
        <v>0.47676767676767678</v>
      </c>
      <c r="K54" s="4">
        <f t="shared" si="3"/>
        <v>1714</v>
      </c>
      <c r="L54" s="4">
        <f t="shared" si="3"/>
        <v>3572</v>
      </c>
      <c r="M54" s="5">
        <f t="shared" si="4"/>
        <v>0.47984322508398658</v>
      </c>
    </row>
    <row r="55" spans="1:13" x14ac:dyDescent="0.25">
      <c r="A55" s="4" t="s">
        <v>81</v>
      </c>
      <c r="B55" s="4">
        <v>416</v>
      </c>
      <c r="C55" s="4">
        <v>1332</v>
      </c>
      <c r="D55" s="5">
        <f t="shared" si="0"/>
        <v>0.31231231231231232</v>
      </c>
      <c r="E55" s="4">
        <v>356</v>
      </c>
      <c r="F55" s="4">
        <v>1005</v>
      </c>
      <c r="G55" s="5">
        <f t="shared" si="1"/>
        <v>0.35422885572139301</v>
      </c>
      <c r="H55" s="4">
        <v>727</v>
      </c>
      <c r="I55" s="4">
        <v>2100</v>
      </c>
      <c r="J55" s="5">
        <f t="shared" si="2"/>
        <v>0.34619047619047622</v>
      </c>
      <c r="K55" s="4">
        <f t="shared" si="3"/>
        <v>1499</v>
      </c>
      <c r="L55" s="4">
        <f t="shared" si="3"/>
        <v>4437</v>
      </c>
      <c r="M55" s="5">
        <f t="shared" si="4"/>
        <v>0.33784088347982871</v>
      </c>
    </row>
    <row r="56" spans="1:13" x14ac:dyDescent="0.25">
      <c r="A56" s="4" t="s">
        <v>82</v>
      </c>
      <c r="B56" s="4">
        <v>523</v>
      </c>
      <c r="C56" s="4">
        <v>1133</v>
      </c>
      <c r="D56" s="5">
        <f t="shared" si="0"/>
        <v>0.46160635481023832</v>
      </c>
      <c r="E56" s="4">
        <v>395</v>
      </c>
      <c r="F56" s="4">
        <v>736</v>
      </c>
      <c r="G56" s="5">
        <f t="shared" si="1"/>
        <v>0.53668478260869568</v>
      </c>
      <c r="H56" s="4">
        <v>792</v>
      </c>
      <c r="I56" s="4">
        <v>1545</v>
      </c>
      <c r="J56" s="5">
        <f t="shared" si="2"/>
        <v>0.51262135922330099</v>
      </c>
      <c r="K56" s="4">
        <f t="shared" si="3"/>
        <v>1710</v>
      </c>
      <c r="L56" s="4">
        <f t="shared" si="3"/>
        <v>3414</v>
      </c>
      <c r="M56" s="5">
        <f t="shared" si="4"/>
        <v>0.50087873462214416</v>
      </c>
    </row>
    <row r="57" spans="1:13" x14ac:dyDescent="0.25">
      <c r="A57" s="4" t="s">
        <v>83</v>
      </c>
      <c r="B57" s="4">
        <v>338</v>
      </c>
      <c r="C57" s="4">
        <v>937</v>
      </c>
      <c r="D57" s="5">
        <f t="shared" si="0"/>
        <v>0.36072572038420492</v>
      </c>
      <c r="E57" s="4">
        <v>246</v>
      </c>
      <c r="F57" s="4">
        <v>719</v>
      </c>
      <c r="G57" s="5">
        <f t="shared" si="1"/>
        <v>0.34214186369958277</v>
      </c>
      <c r="H57" s="4">
        <v>455</v>
      </c>
      <c r="I57" s="4">
        <v>1342</v>
      </c>
      <c r="J57" s="5">
        <f t="shared" si="2"/>
        <v>0.33904619970193739</v>
      </c>
      <c r="K57" s="4">
        <f t="shared" si="3"/>
        <v>1039</v>
      </c>
      <c r="L57" s="4">
        <f t="shared" si="3"/>
        <v>2998</v>
      </c>
      <c r="M57" s="5">
        <f t="shared" si="4"/>
        <v>0.34656437625083392</v>
      </c>
    </row>
    <row r="58" spans="1:13" x14ac:dyDescent="0.25">
      <c r="A58" s="4" t="s">
        <v>84</v>
      </c>
      <c r="B58" s="4">
        <v>491</v>
      </c>
      <c r="C58" s="4">
        <v>1126</v>
      </c>
      <c r="D58" s="5">
        <f t="shared" si="0"/>
        <v>0.43605683836589698</v>
      </c>
      <c r="E58" s="4">
        <v>446</v>
      </c>
      <c r="F58" s="4">
        <v>908</v>
      </c>
      <c r="G58" s="5">
        <f t="shared" si="1"/>
        <v>0.49118942731277532</v>
      </c>
      <c r="H58" s="4">
        <v>999</v>
      </c>
      <c r="I58" s="4">
        <v>2442</v>
      </c>
      <c r="J58" s="5">
        <f t="shared" si="2"/>
        <v>0.40909090909090912</v>
      </c>
      <c r="K58" s="4">
        <f t="shared" si="3"/>
        <v>1936</v>
      </c>
      <c r="L58" s="4">
        <f t="shared" si="3"/>
        <v>4476</v>
      </c>
      <c r="M58" s="5">
        <f t="shared" si="4"/>
        <v>0.4325290437890974</v>
      </c>
    </row>
    <row r="59" spans="1:13" x14ac:dyDescent="0.25">
      <c r="A59" s="4" t="s">
        <v>85</v>
      </c>
      <c r="B59" s="4">
        <v>639</v>
      </c>
      <c r="C59" s="4">
        <v>1328</v>
      </c>
      <c r="D59" s="5">
        <f t="shared" si="0"/>
        <v>0.48117469879518071</v>
      </c>
      <c r="E59" s="4">
        <v>514</v>
      </c>
      <c r="F59" s="4">
        <v>1015</v>
      </c>
      <c r="G59" s="5">
        <f t="shared" si="1"/>
        <v>0.50640394088669949</v>
      </c>
      <c r="H59" s="4">
        <v>826</v>
      </c>
      <c r="I59" s="4">
        <v>1893</v>
      </c>
      <c r="J59" s="5">
        <f t="shared" si="2"/>
        <v>0.43634442683571051</v>
      </c>
      <c r="K59" s="4">
        <f t="shared" si="3"/>
        <v>1979</v>
      </c>
      <c r="L59" s="4">
        <f t="shared" si="3"/>
        <v>4236</v>
      </c>
      <c r="M59" s="5">
        <f t="shared" si="4"/>
        <v>0.46718602455146363</v>
      </c>
    </row>
    <row r="60" spans="1:13" x14ac:dyDescent="0.25">
      <c r="A60" s="4" t="s">
        <v>86</v>
      </c>
      <c r="B60" s="4">
        <v>258</v>
      </c>
      <c r="C60" s="4">
        <v>568</v>
      </c>
      <c r="D60" s="5">
        <f t="shared" si="0"/>
        <v>0.45422535211267606</v>
      </c>
      <c r="E60" s="4">
        <v>208</v>
      </c>
      <c r="F60" s="4">
        <v>433</v>
      </c>
      <c r="G60" s="5">
        <f t="shared" si="1"/>
        <v>0.48036951501154734</v>
      </c>
      <c r="H60" s="4">
        <v>460</v>
      </c>
      <c r="I60" s="4">
        <v>1126</v>
      </c>
      <c r="J60" s="5">
        <f t="shared" si="2"/>
        <v>0.40852575488454707</v>
      </c>
      <c r="K60" s="4">
        <f t="shared" si="3"/>
        <v>926</v>
      </c>
      <c r="L60" s="4">
        <f t="shared" si="3"/>
        <v>2127</v>
      </c>
      <c r="M60" s="5">
        <f t="shared" si="4"/>
        <v>0.43535496003761165</v>
      </c>
    </row>
    <row r="61" spans="1:13" x14ac:dyDescent="0.25">
      <c r="A61" s="4" t="s">
        <v>87</v>
      </c>
      <c r="B61" s="4">
        <v>460</v>
      </c>
      <c r="C61" s="4">
        <v>1261</v>
      </c>
      <c r="D61" s="5">
        <f t="shared" si="0"/>
        <v>0.36478984932593178</v>
      </c>
      <c r="E61" s="4">
        <v>360</v>
      </c>
      <c r="F61" s="4">
        <v>867</v>
      </c>
      <c r="G61" s="5">
        <f t="shared" si="1"/>
        <v>0.41522491349480967</v>
      </c>
      <c r="H61" s="4">
        <v>535</v>
      </c>
      <c r="I61" s="4">
        <v>1728</v>
      </c>
      <c r="J61" s="5">
        <f t="shared" si="2"/>
        <v>0.30960648148148145</v>
      </c>
      <c r="K61" s="4">
        <f t="shared" si="3"/>
        <v>1355</v>
      </c>
      <c r="L61" s="4">
        <f t="shared" si="3"/>
        <v>3856</v>
      </c>
      <c r="M61" s="5">
        <f t="shared" si="4"/>
        <v>0.35140041493775931</v>
      </c>
    </row>
    <row r="62" spans="1:13" x14ac:dyDescent="0.25">
      <c r="A62" s="4" t="s">
        <v>88</v>
      </c>
      <c r="B62" s="4">
        <v>411</v>
      </c>
      <c r="C62" s="4">
        <v>829</v>
      </c>
      <c r="D62" s="5">
        <f t="shared" si="0"/>
        <v>0.49577804583835949</v>
      </c>
      <c r="E62" s="4">
        <v>312</v>
      </c>
      <c r="F62" s="4">
        <v>574</v>
      </c>
      <c r="G62" s="5">
        <f t="shared" si="1"/>
        <v>0.54355400696864109</v>
      </c>
      <c r="H62" s="4">
        <v>611</v>
      </c>
      <c r="I62" s="4">
        <v>1064</v>
      </c>
      <c r="J62" s="5">
        <f t="shared" si="2"/>
        <v>0.5742481203007519</v>
      </c>
      <c r="K62" s="4">
        <f t="shared" si="3"/>
        <v>1334</v>
      </c>
      <c r="L62" s="4">
        <f t="shared" si="3"/>
        <v>2467</v>
      </c>
      <c r="M62" s="5">
        <f t="shared" si="4"/>
        <v>0.54073773814349413</v>
      </c>
    </row>
    <row r="63" spans="1:13" x14ac:dyDescent="0.25">
      <c r="A63" s="4" t="s">
        <v>89</v>
      </c>
      <c r="B63" s="4">
        <v>584</v>
      </c>
      <c r="C63" s="4">
        <v>1157</v>
      </c>
      <c r="D63" s="5">
        <f t="shared" si="0"/>
        <v>0.50475367329299914</v>
      </c>
      <c r="E63" s="4">
        <v>596</v>
      </c>
      <c r="F63" s="4">
        <v>1103</v>
      </c>
      <c r="G63" s="5">
        <f t="shared" si="1"/>
        <v>0.54034451495920222</v>
      </c>
      <c r="H63" s="4">
        <v>1248</v>
      </c>
      <c r="I63" s="4">
        <v>2425</v>
      </c>
      <c r="J63" s="5">
        <f t="shared" si="2"/>
        <v>0.51463917525773195</v>
      </c>
      <c r="K63" s="4">
        <f t="shared" si="3"/>
        <v>2428</v>
      </c>
      <c r="L63" s="4">
        <f t="shared" si="3"/>
        <v>4685</v>
      </c>
      <c r="M63" s="5">
        <f t="shared" si="4"/>
        <v>0.51824973319103518</v>
      </c>
    </row>
    <row r="64" spans="1:13" x14ac:dyDescent="0.25">
      <c r="A64" s="4" t="s">
        <v>90</v>
      </c>
      <c r="B64" s="4">
        <v>497</v>
      </c>
      <c r="C64" s="4">
        <v>1199</v>
      </c>
      <c r="D64" s="5">
        <f t="shared" si="0"/>
        <v>0.41451209341117595</v>
      </c>
      <c r="E64" s="4">
        <v>300</v>
      </c>
      <c r="F64" s="4">
        <v>886</v>
      </c>
      <c r="G64" s="5">
        <f t="shared" si="1"/>
        <v>0.33860045146726864</v>
      </c>
      <c r="H64" s="4">
        <v>405</v>
      </c>
      <c r="I64" s="4">
        <v>1688</v>
      </c>
      <c r="J64" s="5">
        <f t="shared" si="2"/>
        <v>0.23992890995260663</v>
      </c>
      <c r="K64" s="4">
        <f t="shared" si="3"/>
        <v>1202</v>
      </c>
      <c r="L64" s="4">
        <f t="shared" si="3"/>
        <v>3773</v>
      </c>
      <c r="M64" s="5">
        <f t="shared" si="4"/>
        <v>0.31857937980386958</v>
      </c>
    </row>
    <row r="65" spans="1:13" x14ac:dyDescent="0.25">
      <c r="A65" s="4" t="s">
        <v>91</v>
      </c>
      <c r="B65" s="4">
        <v>341</v>
      </c>
      <c r="C65" s="4">
        <v>757</v>
      </c>
      <c r="D65" s="5">
        <f t="shared" si="0"/>
        <v>0.45046235138705415</v>
      </c>
      <c r="E65" s="4">
        <v>220</v>
      </c>
      <c r="F65" s="4">
        <v>552</v>
      </c>
      <c r="G65" s="5">
        <f t="shared" si="1"/>
        <v>0.39855072463768115</v>
      </c>
      <c r="H65" s="4">
        <v>351</v>
      </c>
      <c r="I65" s="4">
        <v>1207</v>
      </c>
      <c r="J65" s="5">
        <f t="shared" si="2"/>
        <v>0.29080364540182269</v>
      </c>
      <c r="K65" s="4">
        <f t="shared" si="3"/>
        <v>912</v>
      </c>
      <c r="L65" s="4">
        <f t="shared" si="3"/>
        <v>2516</v>
      </c>
      <c r="M65" s="5">
        <f t="shared" si="4"/>
        <v>0.36248012718600953</v>
      </c>
    </row>
    <row r="66" spans="1:13" x14ac:dyDescent="0.25">
      <c r="A66" s="4" t="s">
        <v>92</v>
      </c>
      <c r="B66" s="4">
        <v>289</v>
      </c>
      <c r="C66" s="4">
        <v>644</v>
      </c>
      <c r="D66" s="5">
        <f t="shared" si="0"/>
        <v>0.44875776397515527</v>
      </c>
      <c r="E66" s="4">
        <v>203</v>
      </c>
      <c r="F66" s="4">
        <v>451</v>
      </c>
      <c r="G66" s="5">
        <f t="shared" si="1"/>
        <v>0.45011086474501111</v>
      </c>
      <c r="H66" s="4">
        <v>333</v>
      </c>
      <c r="I66" s="4">
        <v>970</v>
      </c>
      <c r="J66" s="5">
        <f t="shared" si="2"/>
        <v>0.34329896907216495</v>
      </c>
      <c r="K66" s="4">
        <f t="shared" si="3"/>
        <v>825</v>
      </c>
      <c r="L66" s="4">
        <f t="shared" si="3"/>
        <v>2065</v>
      </c>
      <c r="M66" s="5">
        <f t="shared" si="4"/>
        <v>0.39951573849878935</v>
      </c>
    </row>
    <row r="67" spans="1:13" x14ac:dyDescent="0.25">
      <c r="A67" s="4" t="s">
        <v>93</v>
      </c>
      <c r="B67" s="4">
        <v>366</v>
      </c>
      <c r="C67" s="4">
        <v>739</v>
      </c>
      <c r="D67" s="5">
        <f t="shared" si="0"/>
        <v>0.49526387009472261</v>
      </c>
      <c r="E67" s="4">
        <v>247</v>
      </c>
      <c r="F67" s="4">
        <v>506</v>
      </c>
      <c r="G67" s="5">
        <f t="shared" si="1"/>
        <v>0.48814229249011859</v>
      </c>
      <c r="H67" s="4">
        <v>571</v>
      </c>
      <c r="I67" s="4">
        <v>1280</v>
      </c>
      <c r="J67" s="5">
        <f t="shared" si="2"/>
        <v>0.44609375000000001</v>
      </c>
      <c r="K67" s="4">
        <f t="shared" si="3"/>
        <v>1184</v>
      </c>
      <c r="L67" s="4">
        <f t="shared" si="3"/>
        <v>2525</v>
      </c>
      <c r="M67" s="5">
        <f t="shared" si="4"/>
        <v>0.46891089108910888</v>
      </c>
    </row>
    <row r="68" spans="1:13" x14ac:dyDescent="0.25">
      <c r="A68" s="4" t="s">
        <v>94</v>
      </c>
      <c r="B68" s="4">
        <v>320</v>
      </c>
      <c r="C68" s="4">
        <v>733</v>
      </c>
      <c r="D68" s="5">
        <f t="shared" ref="D68:D88" si="7">B68/C68</f>
        <v>0.43656207366984995</v>
      </c>
      <c r="E68" s="4">
        <v>259</v>
      </c>
      <c r="F68" s="4">
        <v>528</v>
      </c>
      <c r="G68" s="5">
        <f t="shared" ref="G68:G88" si="8">E68/F68</f>
        <v>0.49053030303030304</v>
      </c>
      <c r="H68" s="4">
        <v>467</v>
      </c>
      <c r="I68" s="4">
        <v>1194</v>
      </c>
      <c r="J68" s="5">
        <f t="shared" ref="J68:J88" si="9">H68/I68</f>
        <v>0.39112227805695143</v>
      </c>
      <c r="K68" s="4">
        <f t="shared" ref="K68:L88" si="10">SUM(B68+E68+H68)</f>
        <v>1046</v>
      </c>
      <c r="L68" s="4">
        <f t="shared" si="10"/>
        <v>2455</v>
      </c>
      <c r="M68" s="5">
        <f t="shared" ref="M68:M88" si="11">K68/L68</f>
        <v>0.42606924643584521</v>
      </c>
    </row>
    <row r="69" spans="1:13" x14ac:dyDescent="0.25">
      <c r="A69" s="4" t="s">
        <v>95</v>
      </c>
      <c r="B69" s="4">
        <v>446</v>
      </c>
      <c r="C69" s="4">
        <v>981</v>
      </c>
      <c r="D69" s="5">
        <f t="shared" si="7"/>
        <v>0.45463812436289502</v>
      </c>
      <c r="E69" s="4">
        <v>311</v>
      </c>
      <c r="F69" s="4">
        <v>678</v>
      </c>
      <c r="G69" s="5">
        <f t="shared" si="8"/>
        <v>0.45870206489675514</v>
      </c>
      <c r="H69" s="4">
        <v>515</v>
      </c>
      <c r="I69" s="4">
        <v>1181</v>
      </c>
      <c r="J69" s="5">
        <f t="shared" si="9"/>
        <v>0.43607112616426758</v>
      </c>
      <c r="K69" s="4">
        <f t="shared" si="10"/>
        <v>1272</v>
      </c>
      <c r="L69" s="4">
        <f t="shared" si="10"/>
        <v>2840</v>
      </c>
      <c r="M69" s="5">
        <f t="shared" si="11"/>
        <v>0.44788732394366199</v>
      </c>
    </row>
    <row r="70" spans="1:13" x14ac:dyDescent="0.25">
      <c r="A70" s="4" t="s">
        <v>96</v>
      </c>
      <c r="B70" s="4">
        <v>957</v>
      </c>
      <c r="C70" s="4">
        <v>1944</v>
      </c>
      <c r="D70" s="5">
        <f t="shared" si="7"/>
        <v>0.49228395061728397</v>
      </c>
      <c r="E70" s="4">
        <v>889</v>
      </c>
      <c r="F70" s="4">
        <v>1578</v>
      </c>
      <c r="G70" s="5">
        <f t="shared" si="8"/>
        <v>0.5633713561470215</v>
      </c>
      <c r="H70" s="4">
        <v>1796</v>
      </c>
      <c r="I70" s="4">
        <v>3214</v>
      </c>
      <c r="J70" s="5">
        <f t="shared" si="9"/>
        <v>0.55880522713130054</v>
      </c>
      <c r="K70" s="4">
        <f t="shared" si="10"/>
        <v>3642</v>
      </c>
      <c r="L70" s="4">
        <f t="shared" si="10"/>
        <v>6736</v>
      </c>
      <c r="M70" s="5">
        <f t="shared" si="11"/>
        <v>0.54067695961995255</v>
      </c>
    </row>
    <row r="71" spans="1:13" x14ac:dyDescent="0.25">
      <c r="A71" s="4" t="s">
        <v>97</v>
      </c>
      <c r="B71" s="4">
        <v>214</v>
      </c>
      <c r="C71" s="4">
        <v>634</v>
      </c>
      <c r="D71" s="5">
        <f t="shared" si="7"/>
        <v>0.33753943217665616</v>
      </c>
      <c r="E71" s="4">
        <v>184</v>
      </c>
      <c r="F71" s="4">
        <v>466</v>
      </c>
      <c r="G71" s="5">
        <f t="shared" si="8"/>
        <v>0.39484978540772531</v>
      </c>
      <c r="H71" s="4">
        <v>208</v>
      </c>
      <c r="I71" s="4">
        <v>894</v>
      </c>
      <c r="J71" s="5">
        <f t="shared" si="9"/>
        <v>0.23266219239373601</v>
      </c>
      <c r="K71" s="4">
        <f t="shared" si="10"/>
        <v>606</v>
      </c>
      <c r="L71" s="4">
        <f t="shared" si="10"/>
        <v>1994</v>
      </c>
      <c r="M71" s="5">
        <f t="shared" si="11"/>
        <v>0.30391173520561687</v>
      </c>
    </row>
    <row r="72" spans="1:13" x14ac:dyDescent="0.25">
      <c r="A72" s="4" t="s">
        <v>98</v>
      </c>
      <c r="B72" s="4">
        <v>542</v>
      </c>
      <c r="C72" s="4">
        <v>1031</v>
      </c>
      <c r="D72" s="5">
        <f t="shared" si="7"/>
        <v>0.52570320077594568</v>
      </c>
      <c r="E72" s="4">
        <v>462</v>
      </c>
      <c r="F72" s="4">
        <v>838</v>
      </c>
      <c r="G72" s="5">
        <f t="shared" si="8"/>
        <v>0.55131264916467781</v>
      </c>
      <c r="H72" s="4">
        <v>981</v>
      </c>
      <c r="I72" s="4">
        <v>1680</v>
      </c>
      <c r="J72" s="5">
        <f t="shared" si="9"/>
        <v>0.58392857142857146</v>
      </c>
      <c r="K72" s="4">
        <f t="shared" si="10"/>
        <v>1985</v>
      </c>
      <c r="L72" s="4">
        <f t="shared" si="10"/>
        <v>3549</v>
      </c>
      <c r="M72" s="5">
        <f t="shared" si="11"/>
        <v>0.55931248238940545</v>
      </c>
    </row>
    <row r="73" spans="1:13" x14ac:dyDescent="0.25">
      <c r="A73" s="4" t="s">
        <v>134</v>
      </c>
      <c r="B73" s="4">
        <v>573</v>
      </c>
      <c r="C73" s="4">
        <v>1241</v>
      </c>
      <c r="D73" s="5">
        <f t="shared" si="7"/>
        <v>0.46172441579371476</v>
      </c>
      <c r="E73" s="4">
        <v>472</v>
      </c>
      <c r="F73" s="4">
        <v>953</v>
      </c>
      <c r="G73" s="5">
        <f t="shared" si="8"/>
        <v>0.49527806925498424</v>
      </c>
      <c r="H73" s="4">
        <v>978</v>
      </c>
      <c r="I73" s="4">
        <v>1935</v>
      </c>
      <c r="J73" s="5">
        <f t="shared" si="9"/>
        <v>0.50542635658914725</v>
      </c>
      <c r="K73" s="4">
        <f t="shared" si="10"/>
        <v>2023</v>
      </c>
      <c r="L73" s="4">
        <f t="shared" si="10"/>
        <v>4129</v>
      </c>
      <c r="M73" s="5">
        <f t="shared" si="11"/>
        <v>0.48994914022765801</v>
      </c>
    </row>
    <row r="74" spans="1:13" x14ac:dyDescent="0.25">
      <c r="A74" s="4" t="s">
        <v>99</v>
      </c>
      <c r="B74" s="4">
        <v>926</v>
      </c>
      <c r="C74" s="4">
        <v>1780</v>
      </c>
      <c r="D74" s="5">
        <f t="shared" si="7"/>
        <v>0.52022471910112356</v>
      </c>
      <c r="E74" s="4">
        <v>668</v>
      </c>
      <c r="F74" s="4">
        <v>1279</v>
      </c>
      <c r="G74" s="5">
        <f t="shared" si="8"/>
        <v>0.5222830336200156</v>
      </c>
      <c r="H74" s="4">
        <v>1342</v>
      </c>
      <c r="I74" s="4">
        <v>2712</v>
      </c>
      <c r="J74" s="5">
        <f t="shared" si="9"/>
        <v>0.49483775811209441</v>
      </c>
      <c r="K74" s="4">
        <f t="shared" si="10"/>
        <v>2936</v>
      </c>
      <c r="L74" s="4">
        <f t="shared" si="10"/>
        <v>5771</v>
      </c>
      <c r="M74" s="5">
        <f t="shared" si="11"/>
        <v>0.50875064980072782</v>
      </c>
    </row>
    <row r="75" spans="1:13" x14ac:dyDescent="0.25">
      <c r="A75" s="4" t="s">
        <v>100</v>
      </c>
      <c r="B75" s="4">
        <v>387</v>
      </c>
      <c r="C75" s="4">
        <v>1066</v>
      </c>
      <c r="D75" s="5">
        <f t="shared" si="7"/>
        <v>0.3630393996247655</v>
      </c>
      <c r="E75" s="4">
        <v>286</v>
      </c>
      <c r="F75" s="4">
        <v>727</v>
      </c>
      <c r="G75" s="5">
        <f t="shared" si="8"/>
        <v>0.39339752407152684</v>
      </c>
      <c r="H75" s="4">
        <v>621</v>
      </c>
      <c r="I75" s="4">
        <v>1682</v>
      </c>
      <c r="J75" s="5">
        <f t="shared" si="9"/>
        <v>0.36920332936979788</v>
      </c>
      <c r="K75" s="4">
        <f t="shared" si="10"/>
        <v>1294</v>
      </c>
      <c r="L75" s="4">
        <f t="shared" si="10"/>
        <v>3475</v>
      </c>
      <c r="M75" s="5">
        <f t="shared" si="11"/>
        <v>0.37237410071942445</v>
      </c>
    </row>
    <row r="76" spans="1:13" x14ac:dyDescent="0.25">
      <c r="A76" s="4" t="s">
        <v>118</v>
      </c>
      <c r="B76" s="4">
        <v>182</v>
      </c>
      <c r="C76" s="4">
        <v>349</v>
      </c>
      <c r="D76" s="5">
        <f t="shared" si="7"/>
        <v>0.52148997134670483</v>
      </c>
      <c r="E76" s="4">
        <v>74</v>
      </c>
      <c r="F76" s="4">
        <v>204</v>
      </c>
      <c r="G76" s="5">
        <f t="shared" si="8"/>
        <v>0.36274509803921567</v>
      </c>
      <c r="H76" s="4">
        <v>177</v>
      </c>
      <c r="I76" s="4">
        <v>535</v>
      </c>
      <c r="J76" s="5">
        <f t="shared" si="9"/>
        <v>0.33084112149532713</v>
      </c>
      <c r="K76" s="4">
        <f t="shared" si="10"/>
        <v>433</v>
      </c>
      <c r="L76" s="4">
        <f t="shared" si="10"/>
        <v>1088</v>
      </c>
      <c r="M76" s="5">
        <f t="shared" si="11"/>
        <v>0.39797794117647056</v>
      </c>
    </row>
    <row r="77" spans="1:13" x14ac:dyDescent="0.25">
      <c r="A77" s="4" t="s">
        <v>101</v>
      </c>
      <c r="B77" s="4">
        <v>200</v>
      </c>
      <c r="C77" s="4">
        <v>829</v>
      </c>
      <c r="D77" s="5">
        <f t="shared" si="7"/>
        <v>0.24125452352231605</v>
      </c>
      <c r="E77" s="4">
        <v>173</v>
      </c>
      <c r="F77" s="4">
        <v>667</v>
      </c>
      <c r="G77" s="5">
        <f t="shared" si="8"/>
        <v>0.25937031484257872</v>
      </c>
      <c r="H77" s="4">
        <v>340</v>
      </c>
      <c r="I77" s="4">
        <v>1295</v>
      </c>
      <c r="J77" s="5">
        <f t="shared" si="9"/>
        <v>0.26254826254826252</v>
      </c>
      <c r="K77" s="4">
        <f t="shared" si="10"/>
        <v>713</v>
      </c>
      <c r="L77" s="4">
        <f t="shared" si="10"/>
        <v>2791</v>
      </c>
      <c r="M77" s="5">
        <f t="shared" si="11"/>
        <v>0.25546399140093157</v>
      </c>
    </row>
    <row r="78" spans="1:13" x14ac:dyDescent="0.25">
      <c r="A78" s="4" t="s">
        <v>34</v>
      </c>
      <c r="B78" s="4">
        <v>474</v>
      </c>
      <c r="C78" s="4">
        <v>949</v>
      </c>
      <c r="D78" s="5">
        <f t="shared" si="7"/>
        <v>0.49947312961011592</v>
      </c>
      <c r="E78" s="4">
        <v>380</v>
      </c>
      <c r="F78" s="4">
        <v>772</v>
      </c>
      <c r="G78" s="5">
        <f t="shared" si="8"/>
        <v>0.49222797927461137</v>
      </c>
      <c r="H78" s="4">
        <v>977</v>
      </c>
      <c r="I78" s="4">
        <v>1950</v>
      </c>
      <c r="J78" s="5">
        <f t="shared" si="9"/>
        <v>0.50102564102564107</v>
      </c>
      <c r="K78" s="4">
        <f t="shared" si="10"/>
        <v>1831</v>
      </c>
      <c r="L78" s="4">
        <f t="shared" si="10"/>
        <v>3671</v>
      </c>
      <c r="M78" s="5">
        <f t="shared" si="11"/>
        <v>0.4987741759738491</v>
      </c>
    </row>
    <row r="79" spans="1:13" x14ac:dyDescent="0.25">
      <c r="A79" s="4" t="s">
        <v>36</v>
      </c>
      <c r="B79" s="4">
        <v>535</v>
      </c>
      <c r="C79" s="4">
        <v>1711</v>
      </c>
      <c r="D79" s="5">
        <f t="shared" si="7"/>
        <v>0.31268264172998245</v>
      </c>
      <c r="E79" s="4">
        <v>443</v>
      </c>
      <c r="F79" s="4">
        <v>1287</v>
      </c>
      <c r="G79" s="5">
        <f t="shared" si="8"/>
        <v>0.34421134421134419</v>
      </c>
      <c r="H79" s="4">
        <v>752</v>
      </c>
      <c r="I79" s="4">
        <v>2548</v>
      </c>
      <c r="J79" s="5">
        <f t="shared" si="9"/>
        <v>0.29513343799058084</v>
      </c>
      <c r="K79" s="4">
        <f t="shared" si="10"/>
        <v>1730</v>
      </c>
      <c r="L79" s="4">
        <f t="shared" si="10"/>
        <v>5546</v>
      </c>
      <c r="M79" s="5">
        <f t="shared" si="11"/>
        <v>0.3119365308330328</v>
      </c>
    </row>
    <row r="80" spans="1:13" x14ac:dyDescent="0.25">
      <c r="A80" s="4" t="s">
        <v>37</v>
      </c>
      <c r="B80" s="4">
        <v>407</v>
      </c>
      <c r="C80" s="4">
        <v>1617</v>
      </c>
      <c r="D80" s="5">
        <f t="shared" si="7"/>
        <v>0.25170068027210885</v>
      </c>
      <c r="E80" s="4">
        <v>264</v>
      </c>
      <c r="F80" s="4">
        <v>1203</v>
      </c>
      <c r="G80" s="5">
        <f t="shared" si="8"/>
        <v>0.21945137157107231</v>
      </c>
      <c r="H80" s="4">
        <v>571</v>
      </c>
      <c r="I80" s="4">
        <v>2443</v>
      </c>
      <c r="J80" s="5">
        <f t="shared" si="9"/>
        <v>0.23372902169463775</v>
      </c>
      <c r="K80" s="4">
        <f t="shared" si="10"/>
        <v>1242</v>
      </c>
      <c r="L80" s="4">
        <f t="shared" si="10"/>
        <v>5263</v>
      </c>
      <c r="M80" s="5">
        <f t="shared" si="11"/>
        <v>0.23598707961238838</v>
      </c>
    </row>
    <row r="81" spans="1:13" x14ac:dyDescent="0.25">
      <c r="A81" s="4" t="s">
        <v>38</v>
      </c>
      <c r="B81" s="4">
        <v>405</v>
      </c>
      <c r="C81" s="4">
        <v>870</v>
      </c>
      <c r="D81" s="5">
        <f t="shared" si="7"/>
        <v>0.46551724137931033</v>
      </c>
      <c r="E81" s="4">
        <v>301</v>
      </c>
      <c r="F81" s="4">
        <v>593</v>
      </c>
      <c r="G81" s="5">
        <f t="shared" si="8"/>
        <v>0.50758853288364247</v>
      </c>
      <c r="H81" s="4">
        <v>587</v>
      </c>
      <c r="I81" s="4">
        <v>1245</v>
      </c>
      <c r="J81" s="5">
        <f t="shared" si="9"/>
        <v>0.47148594377510039</v>
      </c>
      <c r="K81" s="4">
        <f t="shared" si="10"/>
        <v>1293</v>
      </c>
      <c r="L81" s="4">
        <f t="shared" si="10"/>
        <v>2708</v>
      </c>
      <c r="M81" s="5">
        <f t="shared" si="11"/>
        <v>0.47747415066469717</v>
      </c>
    </row>
    <row r="82" spans="1:13" x14ac:dyDescent="0.25">
      <c r="A82" s="4" t="s">
        <v>102</v>
      </c>
      <c r="B82" s="4">
        <v>305</v>
      </c>
      <c r="C82" s="4">
        <v>1103</v>
      </c>
      <c r="D82" s="5">
        <f t="shared" si="7"/>
        <v>0.27651858567543064</v>
      </c>
      <c r="E82" s="4">
        <v>175</v>
      </c>
      <c r="F82" s="4">
        <v>724</v>
      </c>
      <c r="G82" s="5">
        <f t="shared" si="8"/>
        <v>0.24171270718232044</v>
      </c>
      <c r="H82" s="4">
        <v>365</v>
      </c>
      <c r="I82" s="4">
        <v>1447</v>
      </c>
      <c r="J82" s="5">
        <f t="shared" si="9"/>
        <v>0.25224602626123011</v>
      </c>
      <c r="K82" s="4">
        <f t="shared" si="10"/>
        <v>845</v>
      </c>
      <c r="L82" s="4">
        <f t="shared" si="10"/>
        <v>3274</v>
      </c>
      <c r="M82" s="5">
        <f t="shared" si="11"/>
        <v>0.25809407452657301</v>
      </c>
    </row>
    <row r="83" spans="1:13" x14ac:dyDescent="0.25">
      <c r="A83" s="4" t="s">
        <v>103</v>
      </c>
      <c r="B83" s="4">
        <v>304</v>
      </c>
      <c r="C83" s="4">
        <v>975</v>
      </c>
      <c r="D83" s="5">
        <f t="shared" si="7"/>
        <v>0.31179487179487181</v>
      </c>
      <c r="E83" s="4">
        <v>122</v>
      </c>
      <c r="F83" s="4">
        <v>646</v>
      </c>
      <c r="G83" s="5">
        <f t="shared" si="8"/>
        <v>0.18885448916408668</v>
      </c>
      <c r="H83" s="4">
        <v>295</v>
      </c>
      <c r="I83" s="4">
        <v>1213</v>
      </c>
      <c r="J83" s="5">
        <f t="shared" si="9"/>
        <v>0.24319868095630667</v>
      </c>
      <c r="K83" s="4">
        <f t="shared" si="10"/>
        <v>721</v>
      </c>
      <c r="L83" s="4">
        <f t="shared" si="10"/>
        <v>2834</v>
      </c>
      <c r="M83" s="5">
        <f t="shared" si="11"/>
        <v>0.25441072688779109</v>
      </c>
    </row>
    <row r="84" spans="1:13" x14ac:dyDescent="0.25">
      <c r="A84" s="4" t="s">
        <v>104</v>
      </c>
      <c r="B84" s="4">
        <v>432</v>
      </c>
      <c r="C84" s="4">
        <v>963</v>
      </c>
      <c r="D84" s="5">
        <f t="shared" si="7"/>
        <v>0.44859813084112149</v>
      </c>
      <c r="E84" s="4">
        <v>372</v>
      </c>
      <c r="F84" s="4">
        <v>686</v>
      </c>
      <c r="G84" s="5">
        <f t="shared" si="8"/>
        <v>0.54227405247813409</v>
      </c>
      <c r="H84" s="4">
        <v>876</v>
      </c>
      <c r="I84" s="4">
        <v>1641</v>
      </c>
      <c r="J84" s="5">
        <f t="shared" si="9"/>
        <v>0.53382084095063986</v>
      </c>
      <c r="K84" s="4">
        <f t="shared" si="10"/>
        <v>1680</v>
      </c>
      <c r="L84" s="4">
        <f t="shared" si="10"/>
        <v>3290</v>
      </c>
      <c r="M84" s="5">
        <f t="shared" si="11"/>
        <v>0.51063829787234039</v>
      </c>
    </row>
    <row r="85" spans="1:13" x14ac:dyDescent="0.25">
      <c r="A85" s="4" t="s">
        <v>105</v>
      </c>
      <c r="B85" s="4">
        <v>304</v>
      </c>
      <c r="C85" s="4">
        <v>703</v>
      </c>
      <c r="D85" s="5">
        <f t="shared" si="7"/>
        <v>0.43243243243243246</v>
      </c>
      <c r="E85" s="4">
        <v>272</v>
      </c>
      <c r="F85" s="4">
        <v>594</v>
      </c>
      <c r="G85" s="5">
        <f t="shared" si="8"/>
        <v>0.45791245791245794</v>
      </c>
      <c r="H85" s="4">
        <v>479</v>
      </c>
      <c r="I85" s="4">
        <v>1223</v>
      </c>
      <c r="J85" s="5">
        <f t="shared" si="9"/>
        <v>0.39165985282093213</v>
      </c>
      <c r="K85" s="4">
        <f t="shared" si="10"/>
        <v>1055</v>
      </c>
      <c r="L85" s="4">
        <f t="shared" si="10"/>
        <v>2520</v>
      </c>
      <c r="M85" s="5">
        <f t="shared" si="11"/>
        <v>0.41865079365079366</v>
      </c>
    </row>
    <row r="86" spans="1:13" x14ac:dyDescent="0.25">
      <c r="A86" s="4" t="s">
        <v>106</v>
      </c>
      <c r="B86" s="4">
        <v>702</v>
      </c>
      <c r="C86" s="4">
        <v>1279</v>
      </c>
      <c r="D86" s="5">
        <f t="shared" si="7"/>
        <v>0.54886630179827989</v>
      </c>
      <c r="E86" s="4">
        <v>571</v>
      </c>
      <c r="F86" s="4">
        <v>981</v>
      </c>
      <c r="G86" s="5">
        <f t="shared" si="8"/>
        <v>0.58205912334352705</v>
      </c>
      <c r="H86" s="4">
        <v>1213</v>
      </c>
      <c r="I86" s="4">
        <v>2092</v>
      </c>
      <c r="J86" s="5">
        <f t="shared" si="9"/>
        <v>0.57982791586998084</v>
      </c>
      <c r="K86" s="4">
        <f t="shared" si="10"/>
        <v>2486</v>
      </c>
      <c r="L86" s="4">
        <f t="shared" si="10"/>
        <v>4352</v>
      </c>
      <c r="M86" s="5">
        <f t="shared" si="11"/>
        <v>0.57123161764705888</v>
      </c>
    </row>
    <row r="87" spans="1:13" x14ac:dyDescent="0.25">
      <c r="A87" s="4" t="s">
        <v>107</v>
      </c>
      <c r="B87" s="4">
        <v>461</v>
      </c>
      <c r="C87" s="4">
        <v>909</v>
      </c>
      <c r="D87" s="5">
        <f t="shared" si="7"/>
        <v>0.50715071507150711</v>
      </c>
      <c r="E87" s="4">
        <v>344</v>
      </c>
      <c r="F87" s="4">
        <v>657</v>
      </c>
      <c r="G87" s="5">
        <f t="shared" si="8"/>
        <v>0.52359208523592082</v>
      </c>
      <c r="H87" s="4">
        <v>620</v>
      </c>
      <c r="I87" s="4">
        <v>1223</v>
      </c>
      <c r="J87" s="5">
        <f t="shared" si="9"/>
        <v>0.50695012264922323</v>
      </c>
      <c r="K87" s="4">
        <f t="shared" si="10"/>
        <v>1425</v>
      </c>
      <c r="L87" s="4">
        <f t="shared" si="10"/>
        <v>2789</v>
      </c>
      <c r="M87" s="5">
        <f t="shared" si="11"/>
        <v>0.51093581929006815</v>
      </c>
    </row>
    <row r="88" spans="1:13" s="8" customFormat="1" x14ac:dyDescent="0.25">
      <c r="A88" s="8" t="s">
        <v>119</v>
      </c>
      <c r="B88" s="8">
        <f>SUM(B2:B87)</f>
        <v>36775</v>
      </c>
      <c r="C88" s="8">
        <f t="shared" ref="C88:I88" si="12">SUM(C2:C87)</f>
        <v>86523</v>
      </c>
      <c r="D88" s="9">
        <f t="shared" si="7"/>
        <v>0.42503149451590905</v>
      </c>
      <c r="E88" s="8">
        <f t="shared" si="12"/>
        <v>27424</v>
      </c>
      <c r="F88" s="8">
        <f t="shared" si="12"/>
        <v>64184</v>
      </c>
      <c r="G88" s="9">
        <f t="shared" si="8"/>
        <v>0.42727159416677052</v>
      </c>
      <c r="H88" s="8">
        <f t="shared" si="12"/>
        <v>53880</v>
      </c>
      <c r="I88" s="8">
        <f t="shared" si="12"/>
        <v>135962</v>
      </c>
      <c r="J88" s="9">
        <f t="shared" si="9"/>
        <v>0.39628719789352906</v>
      </c>
      <c r="K88" s="8">
        <f t="shared" si="10"/>
        <v>118079</v>
      </c>
      <c r="L88" s="8">
        <f t="shared" si="10"/>
        <v>286669</v>
      </c>
      <c r="M88" s="9">
        <f t="shared" si="11"/>
        <v>0.41190013569656991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F1" workbookViewId="0">
      <selection activeCell="N7" sqref="N7"/>
    </sheetView>
  </sheetViews>
  <sheetFormatPr baseColWidth="10" defaultRowHeight="15" x14ac:dyDescent="0.25"/>
  <cols>
    <col min="1" max="1" width="30" bestFit="1" customWidth="1"/>
    <col min="2" max="2" width="20.42578125" bestFit="1" customWidth="1"/>
    <col min="3" max="3" width="19.5703125" bestFit="1" customWidth="1"/>
    <col min="4" max="4" width="19.7109375" style="1" bestFit="1" customWidth="1"/>
    <col min="5" max="5" width="20.42578125" bestFit="1" customWidth="1"/>
    <col min="6" max="6" width="19.5703125" bestFit="1" customWidth="1"/>
    <col min="7" max="7" width="19.7109375" style="1" bestFit="1" customWidth="1"/>
    <col min="8" max="8" width="23.42578125" bestFit="1" customWidth="1"/>
    <col min="9" max="9" width="22.5703125" bestFit="1" customWidth="1"/>
    <col min="10" max="10" width="22.7109375" style="1" bestFit="1" customWidth="1"/>
    <col min="11" max="11" width="23" bestFit="1" customWidth="1"/>
    <col min="12" max="12" width="22.5703125" bestFit="1" customWidth="1"/>
    <col min="13" max="13" width="22.7109375" style="1" bestFit="1" customWidth="1"/>
  </cols>
  <sheetData>
    <row r="1" spans="1:13" x14ac:dyDescent="0.25">
      <c r="A1" t="s">
        <v>135</v>
      </c>
      <c r="B1" t="s">
        <v>121</v>
      </c>
      <c r="C1" t="s">
        <v>122</v>
      </c>
      <c r="D1" t="s">
        <v>123</v>
      </c>
      <c r="E1" t="s">
        <v>124</v>
      </c>
      <c r="F1" t="s">
        <v>125</v>
      </c>
      <c r="G1" s="1" t="s">
        <v>126</v>
      </c>
      <c r="H1" t="s">
        <v>127</v>
      </c>
      <c r="I1" t="s">
        <v>128</v>
      </c>
      <c r="J1" s="1" t="s">
        <v>129</v>
      </c>
      <c r="K1" t="s">
        <v>130</v>
      </c>
      <c r="L1" t="s">
        <v>131</v>
      </c>
      <c r="M1" s="1" t="s">
        <v>132</v>
      </c>
    </row>
    <row r="2" spans="1:13" s="2" customFormat="1" x14ac:dyDescent="0.25">
      <c r="A2" s="2" t="s">
        <v>108</v>
      </c>
      <c r="B2" s="2">
        <f>'Coberturas por ZBS'!B6+'Coberturas por ZBS'!B7+'Coberturas por ZBS'!B9+'Coberturas por ZBS'!B50+'Coberturas por ZBS'!B51+'Coberturas por ZBS'!B52+'Coberturas por ZBS'!B57+'Coberturas por ZBS'!B59+'Coberturas por ZBS'!B61+'Coberturas por ZBS'!B64+'Coberturas por ZBS'!B65+'Coberturas por ZBS'!B68+'Coberturas por ZBS'!B70+'Coberturas por ZBS'!B71</f>
        <v>6354</v>
      </c>
      <c r="C2" s="2">
        <f>'Coberturas por ZBS'!C6+'Coberturas por ZBS'!C7+'Coberturas por ZBS'!C9+'Coberturas por ZBS'!C50+'Coberturas por ZBS'!C51+'Coberturas por ZBS'!C52+'Coberturas por ZBS'!C57+'Coberturas por ZBS'!C59+'Coberturas por ZBS'!C61+'Coberturas por ZBS'!C64+'Coberturas por ZBS'!C65+'Coberturas por ZBS'!C68+'Coberturas por ZBS'!C70+'Coberturas por ZBS'!C71</f>
        <v>15323</v>
      </c>
      <c r="D2" s="3">
        <f t="shared" ref="D2:D11" si="0">B2/C2</f>
        <v>0.41467075637929907</v>
      </c>
      <c r="E2" s="2">
        <f>'Coberturas por ZBS'!E6+'Coberturas por ZBS'!E7+'Coberturas por ZBS'!E9+'Coberturas por ZBS'!E50+'Coberturas por ZBS'!E51+'Coberturas por ZBS'!E52+'Coberturas por ZBS'!E57+'Coberturas por ZBS'!E59+'Coberturas por ZBS'!E61+'Coberturas por ZBS'!E64+'Coberturas por ZBS'!E65+'Coberturas por ZBS'!E68+'Coberturas por ZBS'!E70+'Coberturas por ZBS'!E71</f>
        <v>4684</v>
      </c>
      <c r="F2" s="2">
        <f>'Coberturas por ZBS'!F6+'Coberturas por ZBS'!F7+'Coberturas por ZBS'!F9+'Coberturas por ZBS'!F50+'Coberturas por ZBS'!F51+'Coberturas por ZBS'!F52+'Coberturas por ZBS'!F57+'Coberturas por ZBS'!F59+'Coberturas por ZBS'!F61+'Coberturas por ZBS'!F64+'Coberturas por ZBS'!F65+'Coberturas por ZBS'!F68+'Coberturas por ZBS'!F70+'Coberturas por ZBS'!F71</f>
        <v>11418</v>
      </c>
      <c r="G2" s="3">
        <f t="shared" ref="G2:G11" si="1">E2/F2</f>
        <v>0.41022946225258367</v>
      </c>
      <c r="H2" s="2">
        <f>'Coberturas por ZBS'!H6+'Coberturas por ZBS'!H7+'Coberturas por ZBS'!H9+'Coberturas por ZBS'!H50+'Coberturas por ZBS'!H51+'Coberturas por ZBS'!H52+'Coberturas por ZBS'!H57+'Coberturas por ZBS'!H59+'Coberturas por ZBS'!H61+'Coberturas por ZBS'!H64+'Coberturas por ZBS'!H65+'Coberturas por ZBS'!H68+'Coberturas por ZBS'!H70+'Coberturas por ZBS'!H71</f>
        <v>8334</v>
      </c>
      <c r="I2" s="2">
        <f>'Coberturas por ZBS'!I6+'Coberturas por ZBS'!I7+'Coberturas por ZBS'!I9+'Coberturas por ZBS'!I50+'Coberturas por ZBS'!I51+'Coberturas por ZBS'!I52+'Coberturas por ZBS'!I57+'Coberturas por ZBS'!I59+'Coberturas por ZBS'!I61+'Coberturas por ZBS'!I64+'Coberturas por ZBS'!I65+'Coberturas por ZBS'!I68+'Coberturas por ZBS'!I70+'Coberturas por ZBS'!I71</f>
        <v>23633</v>
      </c>
      <c r="J2" s="3">
        <f t="shared" ref="J2:J11" si="2">H2/I2</f>
        <v>0.35264249143147292</v>
      </c>
      <c r="K2" s="2">
        <f>SUM(B2+E2+H2)</f>
        <v>19372</v>
      </c>
      <c r="L2" s="2">
        <f>SUM(C2+F2+I2)</f>
        <v>50374</v>
      </c>
      <c r="M2" s="3">
        <f t="shared" ref="M2:M11" si="3">K2/L2</f>
        <v>0.38456346527970781</v>
      </c>
    </row>
    <row r="3" spans="1:13" s="2" customFormat="1" x14ac:dyDescent="0.25">
      <c r="A3" s="2" t="s">
        <v>109</v>
      </c>
      <c r="B3" s="2">
        <f>'Coberturas por ZBS'!B17+'Coberturas por ZBS'!B18+'Coberturas por ZBS'!B19+'Coberturas por ZBS'!B20+'Coberturas por ZBS'!B21+'Coberturas por ZBS'!B22+'Coberturas por ZBS'!B23+'Coberturas por ZBS'!B24+'Coberturas por ZBS'!B25+'Coberturas por ZBS'!B26+'Coberturas por ZBS'!B27+'Coberturas por ZBS'!B33+'Coberturas por ZBS'!B35+'Coberturas por ZBS'!B36+'Coberturas por ZBS'!B45+'Coberturas por ZBS'!B77</f>
        <v>6726</v>
      </c>
      <c r="C3" s="2">
        <f>'Coberturas por ZBS'!C17+'Coberturas por ZBS'!C18+'Coberturas por ZBS'!C19+'Coberturas por ZBS'!C20+'Coberturas por ZBS'!C21+'Coberturas por ZBS'!C22+'Coberturas por ZBS'!C23+'Coberturas por ZBS'!C24+'Coberturas por ZBS'!C25+'Coberturas por ZBS'!C26+'Coberturas por ZBS'!C27+'Coberturas por ZBS'!C33+'Coberturas por ZBS'!C35+'Coberturas por ZBS'!C36+'Coberturas por ZBS'!C45+'Coberturas por ZBS'!C77</f>
        <v>16904</v>
      </c>
      <c r="D3" s="3">
        <f t="shared" si="0"/>
        <v>0.39789398958826311</v>
      </c>
      <c r="E3" s="2">
        <f>'Coberturas por ZBS'!E17+'Coberturas por ZBS'!E18+'Coberturas por ZBS'!E19+'Coberturas por ZBS'!E20+'Coberturas por ZBS'!E21+'Coberturas por ZBS'!E22+'Coberturas por ZBS'!E23+'Coberturas por ZBS'!E24+'Coberturas por ZBS'!E25+'Coberturas por ZBS'!E26+'Coberturas por ZBS'!E27+'Coberturas por ZBS'!E33+'Coberturas por ZBS'!E35+'Coberturas por ZBS'!E36+'Coberturas por ZBS'!E45+'Coberturas por ZBS'!E77</f>
        <v>4908</v>
      </c>
      <c r="F3" s="2">
        <f>'Coberturas por ZBS'!F17+'Coberturas por ZBS'!F18+'Coberturas por ZBS'!F19+'Coberturas por ZBS'!F20+'Coberturas por ZBS'!F21+'Coberturas por ZBS'!F22+'Coberturas por ZBS'!F23+'Coberturas por ZBS'!F24+'Coberturas por ZBS'!F25+'Coberturas por ZBS'!F26+'Coberturas por ZBS'!F27+'Coberturas por ZBS'!F33+'Coberturas por ZBS'!F35+'Coberturas por ZBS'!F36+'Coberturas por ZBS'!F45+'Coberturas por ZBS'!F77</f>
        <v>13190</v>
      </c>
      <c r="G3" s="3">
        <f t="shared" si="1"/>
        <v>0.37210007581501137</v>
      </c>
      <c r="H3" s="2">
        <f>'Coberturas por ZBS'!H17+'Coberturas por ZBS'!H18+'Coberturas por ZBS'!H19+'Coberturas por ZBS'!H20+'Coberturas por ZBS'!H21+'Coberturas por ZBS'!H22+'Coberturas por ZBS'!H23+'Coberturas por ZBS'!H24+'Coberturas por ZBS'!H25+'Coberturas por ZBS'!H26+'Coberturas por ZBS'!H27+'Coberturas por ZBS'!H33+'Coberturas por ZBS'!H35+'Coberturas por ZBS'!H36+'Coberturas por ZBS'!H45+'Coberturas por ZBS'!H77</f>
        <v>9952</v>
      </c>
      <c r="I3" s="2">
        <f>'Coberturas por ZBS'!I17+'Coberturas por ZBS'!I18+'Coberturas por ZBS'!I19+'Coberturas por ZBS'!I20+'Coberturas por ZBS'!I21+'Coberturas por ZBS'!I22+'Coberturas por ZBS'!I23+'Coberturas por ZBS'!I24+'Coberturas por ZBS'!I25+'Coberturas por ZBS'!I26+'Coberturas por ZBS'!I27+'Coberturas por ZBS'!I33+'Coberturas por ZBS'!I35+'Coberturas por ZBS'!I36+'Coberturas por ZBS'!I45+'Coberturas por ZBS'!I77</f>
        <v>27155</v>
      </c>
      <c r="J3" s="3">
        <f t="shared" si="2"/>
        <v>0.36648867611857855</v>
      </c>
      <c r="K3" s="2">
        <f t="shared" ref="K3:L11" si="4">SUM(B3+E3+H3)</f>
        <v>21586</v>
      </c>
      <c r="L3" s="2">
        <f t="shared" si="4"/>
        <v>57249</v>
      </c>
      <c r="M3" s="3">
        <f t="shared" si="3"/>
        <v>0.37705462104141557</v>
      </c>
    </row>
    <row r="4" spans="1:13" s="2" customFormat="1" x14ac:dyDescent="0.25">
      <c r="A4" s="2" t="s">
        <v>110</v>
      </c>
      <c r="B4" s="2">
        <f>'Coberturas por ZBS'!B4+'Coberturas por ZBS'!B5+'Coberturas por ZBS'!B38+'Coberturas por ZBS'!B39+'Coberturas por ZBS'!B40+'Coberturas por ZBS'!B41+'Coberturas por ZBS'!B42+'Coberturas por ZBS'!B78+'Coberturas por ZBS'!B84+'Coberturas por ZBS'!B85</f>
        <v>4244</v>
      </c>
      <c r="C4" s="2">
        <f>'Coberturas por ZBS'!C4+'Coberturas por ZBS'!C5+'Coberturas por ZBS'!C38+'Coberturas por ZBS'!C39+'Coberturas por ZBS'!C40+'Coberturas por ZBS'!C41+'Coberturas por ZBS'!C42+'Coberturas por ZBS'!C78+'Coberturas por ZBS'!C84+'Coberturas por ZBS'!C85</f>
        <v>9654</v>
      </c>
      <c r="D4" s="3">
        <f t="shared" si="0"/>
        <v>0.43961052413507357</v>
      </c>
      <c r="E4" s="2">
        <f>'Coberturas por ZBS'!E4+'Coberturas por ZBS'!E5+'Coberturas por ZBS'!E38+'Coberturas por ZBS'!E39+'Coberturas por ZBS'!E40+'Coberturas por ZBS'!E41+'Coberturas por ZBS'!E42+'Coberturas por ZBS'!E78+'Coberturas por ZBS'!E84+'Coberturas por ZBS'!E85</f>
        <v>3360</v>
      </c>
      <c r="F4" s="2">
        <f>'Coberturas por ZBS'!F4+'Coberturas por ZBS'!F5+'Coberturas por ZBS'!F38+'Coberturas por ZBS'!F39+'Coberturas por ZBS'!F40+'Coberturas por ZBS'!F41+'Coberturas por ZBS'!F42+'Coberturas por ZBS'!F78+'Coberturas por ZBS'!F84+'Coberturas por ZBS'!F85</f>
        <v>7407</v>
      </c>
      <c r="G4" s="3">
        <f t="shared" si="1"/>
        <v>0.45362494937221548</v>
      </c>
      <c r="H4" s="2">
        <f>'Coberturas por ZBS'!H4+'Coberturas por ZBS'!H5+'Coberturas por ZBS'!H38+'Coberturas por ZBS'!H39+'Coberturas por ZBS'!H40+'Coberturas por ZBS'!H41+'Coberturas por ZBS'!H42+'Coberturas por ZBS'!H78+'Coberturas por ZBS'!H84+'Coberturas por ZBS'!H85</f>
        <v>6343</v>
      </c>
      <c r="I4" s="2">
        <f>'Coberturas por ZBS'!I4+'Coberturas por ZBS'!I5+'Coberturas por ZBS'!I38+'Coberturas por ZBS'!I39+'Coberturas por ZBS'!I40+'Coberturas por ZBS'!I41+'Coberturas por ZBS'!I42+'Coberturas por ZBS'!I78+'Coberturas por ZBS'!I84+'Coberturas por ZBS'!I85</f>
        <v>16256</v>
      </c>
      <c r="J4" s="3">
        <f t="shared" si="2"/>
        <v>0.39019438976377951</v>
      </c>
      <c r="K4" s="2">
        <f t="shared" si="4"/>
        <v>13947</v>
      </c>
      <c r="L4" s="2">
        <f t="shared" si="4"/>
        <v>33317</v>
      </c>
      <c r="M4" s="3">
        <f t="shared" si="3"/>
        <v>0.41861512140949064</v>
      </c>
    </row>
    <row r="5" spans="1:13" s="2" customFormat="1" x14ac:dyDescent="0.25">
      <c r="A5" s="2" t="s">
        <v>111</v>
      </c>
      <c r="B5" s="2">
        <f>'Coberturas por ZBS'!B13+'Coberturas por ZBS'!B14+'Coberturas por ZBS'!B15+'Coberturas por ZBS'!B16+'Coberturas por ZBS'!B28+'Coberturas por ZBS'!B49</f>
        <v>2397</v>
      </c>
      <c r="C5" s="2">
        <f>'Coberturas por ZBS'!C13+'Coberturas por ZBS'!C14+'Coberturas por ZBS'!C15+'Coberturas por ZBS'!C16+'Coberturas por ZBS'!C28+'Coberturas por ZBS'!C49</f>
        <v>4906</v>
      </c>
      <c r="D5" s="3">
        <f t="shared" si="0"/>
        <v>0.48858540562576436</v>
      </c>
      <c r="E5" s="2">
        <f>'Coberturas por ZBS'!E13+'Coberturas por ZBS'!E14+'Coberturas por ZBS'!E15+'Coberturas por ZBS'!E16+'Coberturas por ZBS'!E28+'Coberturas por ZBS'!E49</f>
        <v>1670</v>
      </c>
      <c r="F5" s="2">
        <f>'Coberturas por ZBS'!F13+'Coberturas por ZBS'!F14+'Coberturas por ZBS'!F15+'Coberturas por ZBS'!F16+'Coberturas por ZBS'!F28+'Coberturas por ZBS'!F49</f>
        <v>3396</v>
      </c>
      <c r="G5" s="3">
        <f t="shared" si="1"/>
        <v>0.4917550058892815</v>
      </c>
      <c r="H5" s="2">
        <f>'Coberturas por ZBS'!H13+'Coberturas por ZBS'!H14+'Coberturas por ZBS'!H15+'Coberturas por ZBS'!H16+'Coberturas por ZBS'!H28+'Coberturas por ZBS'!H49</f>
        <v>3441</v>
      </c>
      <c r="I5" s="2">
        <f>'Coberturas por ZBS'!I13+'Coberturas por ZBS'!I14+'Coberturas por ZBS'!I15+'Coberturas por ZBS'!I16+'Coberturas por ZBS'!I28+'Coberturas por ZBS'!I49</f>
        <v>7814</v>
      </c>
      <c r="J5" s="3">
        <f t="shared" si="2"/>
        <v>0.44036345021755824</v>
      </c>
      <c r="K5" s="2">
        <f t="shared" si="4"/>
        <v>7508</v>
      </c>
      <c r="L5" s="2">
        <f t="shared" si="4"/>
        <v>16116</v>
      </c>
      <c r="M5" s="3">
        <f t="shared" si="3"/>
        <v>0.46587242491933484</v>
      </c>
    </row>
    <row r="6" spans="1:13" s="2" customFormat="1" x14ac:dyDescent="0.25">
      <c r="A6" s="2" t="s">
        <v>112</v>
      </c>
      <c r="B6" s="2">
        <f>'Coberturas por ZBS'!B34+'Coberturas por ZBS'!B86+'Coberturas por ZBS'!B87</f>
        <v>1785</v>
      </c>
      <c r="C6" s="2">
        <f>'Coberturas por ZBS'!C34+'Coberturas por ZBS'!C86+'Coberturas por ZBS'!C87</f>
        <v>3748</v>
      </c>
      <c r="D6" s="3">
        <f t="shared" si="0"/>
        <v>0.47625400213447172</v>
      </c>
      <c r="E6" s="2">
        <f>'Coberturas por ZBS'!E34+'Coberturas por ZBS'!E86+'Coberturas por ZBS'!E87</f>
        <v>1418</v>
      </c>
      <c r="F6" s="2">
        <f>'Coberturas por ZBS'!F34+'Coberturas por ZBS'!F86+'Coberturas por ZBS'!F87</f>
        <v>2681</v>
      </c>
      <c r="G6" s="3">
        <f t="shared" si="1"/>
        <v>0.52890712420738528</v>
      </c>
      <c r="H6" s="2">
        <f>'Coberturas por ZBS'!H34+'Coberturas por ZBS'!H86+'Coberturas por ZBS'!H87</f>
        <v>2940</v>
      </c>
      <c r="I6" s="2">
        <f>'Coberturas por ZBS'!I34+'Coberturas por ZBS'!I86+'Coberturas por ZBS'!I87</f>
        <v>5446</v>
      </c>
      <c r="J6" s="3">
        <f t="shared" si="2"/>
        <v>0.53984575835475579</v>
      </c>
      <c r="K6" s="2">
        <f t="shared" si="4"/>
        <v>6143</v>
      </c>
      <c r="L6" s="2">
        <f t="shared" si="4"/>
        <v>11875</v>
      </c>
      <c r="M6" s="3">
        <f t="shared" si="3"/>
        <v>0.51730526315789471</v>
      </c>
    </row>
    <row r="7" spans="1:13" s="2" customFormat="1" x14ac:dyDescent="0.25">
      <c r="A7" s="2" t="s">
        <v>113</v>
      </c>
      <c r="B7" s="2">
        <f>'Coberturas por ZBS'!B2+'Coberturas por ZBS'!B8+'Coberturas por ZBS'!B10+'Coberturas por ZBS'!B29+'Coberturas por ZBS'!B32+'Coberturas por ZBS'!B37+'Coberturas por ZBS'!B43+'Coberturas por ZBS'!B46+'Coberturas por ZBS'!B47+'Coberturas por ZBS'!B48+'Coberturas por ZBS'!B56+'Coberturas por ZBS'!B58+'Coberturas por ZBS'!B60+'Coberturas por ZBS'!B72+'Coberturas por ZBS'!B74+'Coberturas por ZBS'!B76</f>
        <v>7039</v>
      </c>
      <c r="C7" s="2">
        <f>'Coberturas por ZBS'!C2+'Coberturas por ZBS'!C8+'Coberturas por ZBS'!C10+'Coberturas por ZBS'!C29+'Coberturas por ZBS'!C32+'Coberturas por ZBS'!C37+'Coberturas por ZBS'!C43+'Coberturas por ZBS'!C46+'Coberturas por ZBS'!C47+'Coberturas por ZBS'!C48+'Coberturas por ZBS'!C56+'Coberturas por ZBS'!C58+'Coberturas por ZBS'!C60+'Coberturas por ZBS'!C72+'Coberturas por ZBS'!C74+'Coberturas por ZBS'!C76</f>
        <v>14970</v>
      </c>
      <c r="D7" s="3">
        <f t="shared" si="0"/>
        <v>0.4702070808283233</v>
      </c>
      <c r="E7" s="2">
        <f>'Coberturas por ZBS'!E2+'Coberturas por ZBS'!E8+'Coberturas por ZBS'!E10+'Coberturas por ZBS'!E29+'Coberturas por ZBS'!E32+'Coberturas por ZBS'!E37+'Coberturas por ZBS'!E43+'Coberturas por ZBS'!E46+'Coberturas por ZBS'!E47+'Coberturas por ZBS'!E48+'Coberturas por ZBS'!E56+'Coberturas por ZBS'!E58+'Coberturas por ZBS'!E60+'Coberturas por ZBS'!E72+'Coberturas por ZBS'!E74+'Coberturas por ZBS'!E76</f>
        <v>5403</v>
      </c>
      <c r="F7" s="2">
        <f>'Coberturas por ZBS'!F2+'Coberturas por ZBS'!F8+'Coberturas por ZBS'!F10+'Coberturas por ZBS'!F29+'Coberturas por ZBS'!F32+'Coberturas por ZBS'!F37+'Coberturas por ZBS'!F43+'Coberturas por ZBS'!F46+'Coberturas por ZBS'!F47+'Coberturas por ZBS'!F48+'Coberturas por ZBS'!F56+'Coberturas por ZBS'!F58+'Coberturas por ZBS'!F60+'Coberturas por ZBS'!F72+'Coberturas por ZBS'!F74+'Coberturas por ZBS'!F76</f>
        <v>10819</v>
      </c>
      <c r="G7" s="3">
        <f t="shared" si="1"/>
        <v>0.49939920510213515</v>
      </c>
      <c r="H7" s="2">
        <f>'Coberturas por ZBS'!H2+'Coberturas por ZBS'!H8+'Coberturas por ZBS'!H10+'Coberturas por ZBS'!H29+'Coberturas por ZBS'!H32+'Coberturas por ZBS'!H37+'Coberturas por ZBS'!H43+'Coberturas por ZBS'!H46+'Coberturas por ZBS'!H47+'Coberturas por ZBS'!H48+'Coberturas por ZBS'!H56+'Coberturas por ZBS'!H58+'Coberturas por ZBS'!H60+'Coberturas por ZBS'!H72+'Coberturas por ZBS'!H74+'Coberturas por ZBS'!H76</f>
        <v>11278</v>
      </c>
      <c r="I7" s="2">
        <f>'Coberturas por ZBS'!I2+'Coberturas por ZBS'!I8+'Coberturas por ZBS'!I10+'Coberturas por ZBS'!I29+'Coberturas por ZBS'!I32+'Coberturas por ZBS'!I37+'Coberturas por ZBS'!I43+'Coberturas por ZBS'!I46+'Coberturas por ZBS'!I47+'Coberturas por ZBS'!I48+'Coberturas por ZBS'!I56+'Coberturas por ZBS'!I58+'Coberturas por ZBS'!I60+'Coberturas por ZBS'!I72+'Coberturas por ZBS'!I74+'Coberturas por ZBS'!I76</f>
        <v>23463</v>
      </c>
      <c r="J7" s="3">
        <f t="shared" si="2"/>
        <v>0.48067169586156927</v>
      </c>
      <c r="K7" s="2">
        <f t="shared" si="4"/>
        <v>23720</v>
      </c>
      <c r="L7" s="2">
        <f t="shared" si="4"/>
        <v>49252</v>
      </c>
      <c r="M7" s="3">
        <f t="shared" si="3"/>
        <v>0.48160480792658167</v>
      </c>
    </row>
    <row r="8" spans="1:13" s="2" customFormat="1" x14ac:dyDescent="0.25">
      <c r="A8" s="2" t="s">
        <v>114</v>
      </c>
      <c r="B8" s="2">
        <f>'Coberturas por ZBS'!B11+'Coberturas por ZBS'!B53+'Coberturas por ZBS'!B54+'Coberturas por ZBS'!B55+'Coberturas por ZBS'!B62+'Coberturas por ZBS'!B63+'Coberturas por ZBS'!B66+'Coberturas por ZBS'!B67+'Coberturas por ZBS'!B69+'Coberturas por ZBS'!B73+'Coberturas por ZBS'!B75+'Coberturas por ZBS'!B81</f>
        <v>5117</v>
      </c>
      <c r="C8" s="2">
        <f>'Coberturas por ZBS'!C11+'Coberturas por ZBS'!C53+'Coberturas por ZBS'!C54+'Coberturas por ZBS'!C55+'Coberturas por ZBS'!C62+'Coberturas por ZBS'!C63+'Coberturas por ZBS'!C66+'Coberturas por ZBS'!C67+'Coberturas por ZBS'!C69+'Coberturas por ZBS'!C73+'Coberturas por ZBS'!C75+'Coberturas por ZBS'!C81</f>
        <v>11473</v>
      </c>
      <c r="D8" s="3">
        <f t="shared" si="0"/>
        <v>0.44600366076876147</v>
      </c>
      <c r="E8" s="2">
        <f>'Coberturas por ZBS'!E11+'Coberturas por ZBS'!E53+'Coberturas por ZBS'!E54+'Coberturas por ZBS'!E55+'Coberturas por ZBS'!E62+'Coberturas por ZBS'!E63+'Coberturas por ZBS'!E66+'Coberturas por ZBS'!E67+'Coberturas por ZBS'!E69+'Coberturas por ZBS'!E73+'Coberturas por ZBS'!E75+'Coberturas por ZBS'!E81</f>
        <v>4026</v>
      </c>
      <c r="F8" s="2">
        <f>'Coberturas por ZBS'!F11+'Coberturas por ZBS'!F53+'Coberturas por ZBS'!F54+'Coberturas por ZBS'!F55+'Coberturas por ZBS'!F62+'Coberturas por ZBS'!F63+'Coberturas por ZBS'!F66+'Coberturas por ZBS'!F67+'Coberturas por ZBS'!F69+'Coberturas por ZBS'!F73+'Coberturas por ZBS'!F75+'Coberturas por ZBS'!F81</f>
        <v>8467</v>
      </c>
      <c r="G8" s="3">
        <f t="shared" si="1"/>
        <v>0.47549309082319596</v>
      </c>
      <c r="H8" s="2">
        <f>'Coberturas por ZBS'!H11+'Coberturas por ZBS'!H53+'Coberturas por ZBS'!H54+'Coberturas por ZBS'!H55+'Coberturas por ZBS'!H62+'Coberturas por ZBS'!H63+'Coberturas por ZBS'!H66+'Coberturas por ZBS'!H67+'Coberturas por ZBS'!H69+'Coberturas por ZBS'!H73+'Coberturas por ZBS'!H75+'Coberturas por ZBS'!H81</f>
        <v>7903</v>
      </c>
      <c r="I8" s="2">
        <f>'Coberturas por ZBS'!I11+'Coberturas por ZBS'!I53+'Coberturas por ZBS'!I54+'Coberturas por ZBS'!I55+'Coberturas por ZBS'!I62+'Coberturas por ZBS'!I63+'Coberturas por ZBS'!I66+'Coberturas por ZBS'!I67+'Coberturas por ZBS'!I69+'Coberturas por ZBS'!I73+'Coberturas por ZBS'!I75+'Coberturas por ZBS'!I81</f>
        <v>17411</v>
      </c>
      <c r="J8" s="3">
        <f t="shared" si="2"/>
        <v>0.4539084486818678</v>
      </c>
      <c r="K8" s="2">
        <f t="shared" si="4"/>
        <v>17046</v>
      </c>
      <c r="L8" s="2">
        <f t="shared" si="4"/>
        <v>37351</v>
      </c>
      <c r="M8" s="3">
        <f t="shared" si="3"/>
        <v>0.45637332333806324</v>
      </c>
    </row>
    <row r="9" spans="1:13" s="2" customFormat="1" x14ac:dyDescent="0.25">
      <c r="A9" s="2" t="s">
        <v>116</v>
      </c>
      <c r="B9" s="2">
        <f>'Coberturas por ZBS'!B83+'Coberturas por ZBS'!B82+'Coberturas por ZBS'!B80+'Coberturas por ZBS'!B79+'Coberturas por ZBS'!B44</f>
        <v>1787</v>
      </c>
      <c r="C9" s="2">
        <f>'Coberturas por ZBS'!C83+'Coberturas por ZBS'!C82+'Coberturas por ZBS'!C80+'Coberturas por ZBS'!C79+'Coberturas por ZBS'!C44</f>
        <v>6429</v>
      </c>
      <c r="D9" s="3">
        <f t="shared" si="0"/>
        <v>0.27795924716130038</v>
      </c>
      <c r="E9" s="2">
        <f>'Coberturas por ZBS'!E83+'Coberturas por ZBS'!E82+'Coberturas por ZBS'!E80+'Coberturas por ZBS'!E79+'Coberturas por ZBS'!E44</f>
        <v>1167</v>
      </c>
      <c r="F9" s="2">
        <f>'Coberturas por ZBS'!F83+'Coberturas por ZBS'!F82+'Coberturas por ZBS'!F80+'Coberturas por ZBS'!F79+'Coberturas por ZBS'!F44</f>
        <v>4679</v>
      </c>
      <c r="G9" s="3">
        <f t="shared" si="1"/>
        <v>0.24941226757854243</v>
      </c>
      <c r="H9" s="2">
        <f>'Coberturas por ZBS'!H83+'Coberturas por ZBS'!H82+'Coberturas por ZBS'!H80+'Coberturas por ZBS'!H79+'Coberturas por ZBS'!H44</f>
        <v>2304</v>
      </c>
      <c r="I9" s="2">
        <f>'Coberturas por ZBS'!I83+'Coberturas por ZBS'!I82+'Coberturas por ZBS'!I80+'Coberturas por ZBS'!I79+'Coberturas por ZBS'!I44</f>
        <v>9446</v>
      </c>
      <c r="J9" s="3">
        <f t="shared" si="2"/>
        <v>0.24391276730891381</v>
      </c>
      <c r="K9" s="2">
        <f t="shared" si="4"/>
        <v>5258</v>
      </c>
      <c r="L9" s="2">
        <f t="shared" si="4"/>
        <v>20554</v>
      </c>
      <c r="M9" s="3">
        <f t="shared" si="3"/>
        <v>0.2558139534883721</v>
      </c>
    </row>
    <row r="10" spans="1:13" s="2" customFormat="1" x14ac:dyDescent="0.25">
      <c r="A10" s="2" t="s">
        <v>115</v>
      </c>
      <c r="B10" s="2">
        <f>'Coberturas por ZBS'!B3+'Coberturas por ZBS'!B12+'Coberturas por ZBS'!B30+'Coberturas por ZBS'!B31</f>
        <v>1326</v>
      </c>
      <c r="C10" s="2">
        <f>'Coberturas por ZBS'!C3+'Coberturas por ZBS'!C12+'Coberturas por ZBS'!C30+'Coberturas por ZBS'!C31</f>
        <v>3116</v>
      </c>
      <c r="D10" s="3">
        <f t="shared" si="0"/>
        <v>0.42554557124518616</v>
      </c>
      <c r="E10" s="2">
        <f>'Coberturas por ZBS'!E3+'Coberturas por ZBS'!E12+'Coberturas por ZBS'!E30+'Coberturas por ZBS'!E31</f>
        <v>788</v>
      </c>
      <c r="F10" s="2">
        <f>'Coberturas por ZBS'!F3+'Coberturas por ZBS'!F12+'Coberturas por ZBS'!F30+'Coberturas por ZBS'!F31</f>
        <v>2127</v>
      </c>
      <c r="G10" s="3">
        <f t="shared" si="1"/>
        <v>0.3704748472026328</v>
      </c>
      <c r="H10" s="2">
        <f>'Coberturas por ZBS'!H3+'Coberturas por ZBS'!H12+'Coberturas por ZBS'!H30+'Coberturas por ZBS'!H31</f>
        <v>1385</v>
      </c>
      <c r="I10" s="2">
        <f>'Coberturas por ZBS'!I3+'Coberturas por ZBS'!I12+'Coberturas por ZBS'!I30+'Coberturas por ZBS'!I31</f>
        <v>5338</v>
      </c>
      <c r="J10" s="3">
        <f t="shared" si="2"/>
        <v>0.25946047208692397</v>
      </c>
      <c r="K10" s="2">
        <f t="shared" si="4"/>
        <v>3499</v>
      </c>
      <c r="L10" s="2">
        <f t="shared" si="4"/>
        <v>10581</v>
      </c>
      <c r="M10" s="3">
        <f t="shared" si="3"/>
        <v>0.33068708061619884</v>
      </c>
    </row>
    <row r="11" spans="1:13" s="6" customFormat="1" x14ac:dyDescent="0.25">
      <c r="A11" s="6" t="s">
        <v>119</v>
      </c>
      <c r="B11" s="6">
        <f>SUM(B10+B9+B8+B7+B6+B5+B4+B3+B2)</f>
        <v>36775</v>
      </c>
      <c r="C11" s="6">
        <f>SUM(C10+C9+C8+C7+C6+C5+C4+C3+C2)</f>
        <v>86523</v>
      </c>
      <c r="D11" s="7">
        <f t="shared" si="0"/>
        <v>0.42503149451590905</v>
      </c>
      <c r="E11" s="6">
        <f>SUM(E10+E9+E8+E7+E6+E5+E4+E3+E2)</f>
        <v>27424</v>
      </c>
      <c r="F11" s="6">
        <f>SUM(F10+F9+F8+F7+F6+F5+F4+F3+F2)</f>
        <v>64184</v>
      </c>
      <c r="G11" s="7">
        <f t="shared" si="1"/>
        <v>0.42727159416677052</v>
      </c>
      <c r="H11" s="6">
        <f>SUM(H10+H9+H8+H7+H6+H5+H4+H3+H2)</f>
        <v>53880</v>
      </c>
      <c r="I11" s="6">
        <f>SUM(I10+I9+I8+I7+I6+I5+I4+I3+I2)</f>
        <v>135962</v>
      </c>
      <c r="J11" s="7">
        <f t="shared" si="2"/>
        <v>0.39628719789352906</v>
      </c>
      <c r="K11" s="6">
        <f t="shared" si="4"/>
        <v>118079</v>
      </c>
      <c r="L11" s="6">
        <f t="shared" si="4"/>
        <v>286669</v>
      </c>
      <c r="M11" s="7">
        <f t="shared" si="3"/>
        <v>0.41190013569656991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Coberturas por municipios</vt:lpstr>
      <vt:lpstr>Coberturas por ZBS</vt:lpstr>
      <vt:lpstr>Coberturas por área</vt:lpstr>
    </vt:vector>
  </TitlesOfParts>
  <Company>C.A.R.M.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2025-12-05T12:23:59Z</dcterms:created>
  <dcterms:modified xsi:type="dcterms:W3CDTF">2026-07-06T16:39:56Z</dcterms:modified>
</cp:coreProperties>
</file>