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COBERTURAS\Coberturas ADULTOS-ZOSTER Y NEUMOCOCO Y VPH\NEUMOCOCO\16042026\"/>
    </mc:Choice>
  </mc:AlternateContent>
  <bookViews>
    <workbookView xWindow="0" yWindow="0" windowWidth="28800" windowHeight="12135" activeTab="2"/>
  </bookViews>
  <sheets>
    <sheet name="Coberturas por municipios" sheetId="1" r:id="rId1"/>
    <sheet name="Coberturas por ZBS" sheetId="2" r:id="rId2"/>
    <sheet name="Coberturas por áre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2" l="1"/>
  <c r="L46" i="2"/>
  <c r="G46" i="2"/>
  <c r="D46" i="2"/>
  <c r="M46" i="2"/>
  <c r="J45" i="2"/>
  <c r="J46" i="2"/>
  <c r="H2" i="3"/>
  <c r="H3" i="3"/>
  <c r="H4" i="3"/>
  <c r="H5" i="3"/>
  <c r="H6" i="3"/>
  <c r="H7" i="3"/>
  <c r="H8" i="3"/>
  <c r="H9" i="3"/>
  <c r="H10" i="3"/>
  <c r="I7" i="3"/>
  <c r="E7" i="3"/>
  <c r="F7" i="3"/>
  <c r="E2" i="3"/>
  <c r="E3" i="3"/>
  <c r="E4" i="3"/>
  <c r="E5" i="3"/>
  <c r="E6" i="3"/>
  <c r="E8" i="3"/>
  <c r="E9" i="3"/>
  <c r="E10" i="3"/>
  <c r="C7" i="3"/>
  <c r="B7" i="3"/>
  <c r="B2" i="3"/>
  <c r="B3" i="3"/>
  <c r="B4" i="3"/>
  <c r="B5" i="3"/>
  <c r="B6" i="3"/>
  <c r="B8" i="3"/>
  <c r="B9" i="3"/>
  <c r="B10" i="3"/>
  <c r="C3" i="3"/>
  <c r="C4" i="3"/>
  <c r="C5" i="3"/>
  <c r="C6" i="3"/>
  <c r="C8" i="3"/>
  <c r="C9" i="3"/>
  <c r="C10" i="3"/>
  <c r="I8" i="3" l="1"/>
  <c r="F8" i="3"/>
  <c r="I2" i="3"/>
  <c r="F2" i="3"/>
  <c r="C2" i="3"/>
  <c r="I3" i="3"/>
  <c r="F3" i="3"/>
  <c r="I4" i="3"/>
  <c r="F4" i="3"/>
  <c r="I9" i="3"/>
  <c r="F9" i="3"/>
  <c r="I5" i="3"/>
  <c r="F5" i="3"/>
  <c r="I10" i="3"/>
  <c r="F10" i="3"/>
  <c r="I6" i="3"/>
  <c r="F6" i="3"/>
  <c r="K2" i="3" l="1"/>
  <c r="K3" i="3"/>
  <c r="K4" i="3"/>
  <c r="K5" i="3"/>
  <c r="K6" i="3"/>
  <c r="K7" i="3"/>
  <c r="K8" i="3"/>
  <c r="K9" i="3"/>
  <c r="K10" i="3"/>
  <c r="L3" i="3"/>
  <c r="L4" i="3"/>
  <c r="L5" i="3"/>
  <c r="L6" i="3"/>
  <c r="L7" i="3"/>
  <c r="L8" i="3"/>
  <c r="L9" i="3"/>
  <c r="L10" i="3"/>
  <c r="L2" i="3"/>
  <c r="L2" i="2" l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M45" i="2" s="1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2" i="2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2" i="1"/>
  <c r="G9" i="3" l="1"/>
  <c r="J2" i="3" l="1"/>
  <c r="G4" i="3"/>
  <c r="G8" i="3"/>
  <c r="G2" i="3"/>
  <c r="G6" i="3"/>
  <c r="M9" i="3"/>
  <c r="G5" i="3"/>
  <c r="M4" i="3"/>
  <c r="D8" i="3"/>
  <c r="M8" i="3"/>
  <c r="D6" i="3"/>
  <c r="M6" i="3"/>
  <c r="D4" i="3"/>
  <c r="D2" i="3"/>
  <c r="M2" i="3"/>
  <c r="J3" i="3"/>
  <c r="M3" i="3"/>
  <c r="D10" i="3"/>
  <c r="B11" i="3"/>
  <c r="J5" i="3"/>
  <c r="I11" i="3"/>
  <c r="J9" i="3"/>
  <c r="G7" i="3"/>
  <c r="J8" i="3"/>
  <c r="J10" i="3"/>
  <c r="H11" i="3"/>
  <c r="J7" i="3"/>
  <c r="M7" i="3"/>
  <c r="G3" i="3"/>
  <c r="J6" i="3"/>
  <c r="F11" i="3"/>
  <c r="J4" i="3"/>
  <c r="G10" i="3"/>
  <c r="E11" i="3"/>
  <c r="C11" i="3"/>
  <c r="D3" i="3"/>
  <c r="D5" i="3"/>
  <c r="D7" i="3"/>
  <c r="D9" i="3"/>
  <c r="D87" i="2"/>
  <c r="G87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K11" i="3" l="1"/>
  <c r="L11" i="3"/>
  <c r="M5" i="3"/>
  <c r="G11" i="3"/>
  <c r="M10" i="3"/>
  <c r="J11" i="3"/>
  <c r="D11" i="3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M11" i="3" l="1"/>
  <c r="C88" i="2"/>
  <c r="E88" i="2"/>
  <c r="F88" i="2"/>
  <c r="H88" i="2"/>
  <c r="I88" i="2"/>
  <c r="B88" i="2"/>
  <c r="K88" i="2" s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2" i="1"/>
  <c r="C47" i="1"/>
  <c r="E47" i="1"/>
  <c r="F47" i="1"/>
  <c r="H47" i="1"/>
  <c r="I47" i="1"/>
  <c r="B47" i="1"/>
  <c r="G88" i="2" l="1"/>
  <c r="L88" i="2"/>
  <c r="K47" i="1"/>
  <c r="L47" i="1"/>
  <c r="G47" i="1"/>
  <c r="J47" i="1"/>
  <c r="J88" i="2"/>
  <c r="D88" i="2"/>
  <c r="D47" i="1"/>
  <c r="M82" i="2"/>
  <c r="M83" i="2"/>
  <c r="M84" i="2"/>
  <c r="M85" i="2"/>
  <c r="M86" i="2"/>
  <c r="M87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47" i="1" l="1"/>
  <c r="M2" i="2"/>
  <c r="M88" i="2"/>
</calcChain>
</file>

<file path=xl/sharedStrings.xml><?xml version="1.0" encoding="utf-8"?>
<sst xmlns="http://schemas.openxmlformats.org/spreadsheetml/2006/main" count="182" uniqueCount="137">
  <si>
    <t>Abanilla</t>
  </si>
  <si>
    <t>Abarán</t>
  </si>
  <si>
    <t>Águilas</t>
  </si>
  <si>
    <t>Albudeite</t>
  </si>
  <si>
    <t>Alcantarilla</t>
  </si>
  <si>
    <t>Alcázares, Los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</si>
  <si>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</si>
  <si>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</si>
  <si>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</si>
  <si>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</si>
  <si>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</si>
  <si>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</si>
  <si>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</si>
  <si>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</si>
  <si>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</si>
  <si>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</si>
  <si>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</si>
  <si>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</si>
  <si>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</si>
  <si>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</si>
  <si>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</si>
  <si>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</si>
  <si>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</si>
  <si>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</si>
  <si>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</si>
  <si>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Municipio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</si>
  <si>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</si>
  <si>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</si>
  <si>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</si>
  <si>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</si>
  <si>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</si>
  <si>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</si>
  <si>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</si>
  <si>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</si>
  <si>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</si>
  <si>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</si>
  <si>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</si>
  <si>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</si>
  <si>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</si>
  <si>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</si>
  <si>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Cotillas, Las</t>
  </si>
  <si>
    <t>Totana</t>
  </si>
  <si>
    <t>Ulea</t>
  </si>
  <si>
    <t>Unión, La</t>
  </si>
  <si>
    <t>Villanueva del Río Segura</t>
  </si>
  <si>
    <t>Yecla</t>
  </si>
  <si>
    <t>Zona básica de salud</t>
  </si>
  <si>
    <t>Águilas/Norte</t>
  </si>
  <si>
    <t>Águilas/Sur</t>
  </si>
  <si>
    <t>Alcantarilla/Sangonera La Seca</t>
  </si>
  <si>
    <t>Alhama</t>
  </si>
  <si>
    <t>Caravaca</t>
  </si>
  <si>
    <t>Caravaca/Barranda</t>
  </si>
  <si>
    <t>Cartagena/Casco Antiguo</t>
  </si>
  <si>
    <t>Cartagena/Este</t>
  </si>
  <si>
    <t>Cartagena/Isaac Peral</t>
  </si>
  <si>
    <t>Cartagena/Los Barreros</t>
  </si>
  <si>
    <t>Cartagena/Los Dolores</t>
  </si>
  <si>
    <t>Cartagena/Mar Menor</t>
  </si>
  <si>
    <t>Cartagena/Oeste</t>
  </si>
  <si>
    <t>Cartagena/Pozo Estrecho</t>
  </si>
  <si>
    <t>Cartagena/San Antón</t>
  </si>
  <si>
    <t>Cartagena/Santa Lucía</t>
  </si>
  <si>
    <t>Cieza/Este</t>
  </si>
  <si>
    <t>Cieza/Oeste</t>
  </si>
  <si>
    <t>Fuente Álamo</t>
  </si>
  <si>
    <t>La Manga</t>
  </si>
  <si>
    <t>La Unión</t>
  </si>
  <si>
    <t>Las Torres de Cotillas</t>
  </si>
  <si>
    <t>Lorca/Centro</t>
  </si>
  <si>
    <t>Lorca/La Paca</t>
  </si>
  <si>
    <t>Lorca/San Diego</t>
  </si>
  <si>
    <t>Lorca/San José</t>
  </si>
  <si>
    <t>Lorca/Sutullena</t>
  </si>
  <si>
    <t>Los Alcázares</t>
  </si>
  <si>
    <t>Molina Norte</t>
  </si>
  <si>
    <t>Molina Sur</t>
  </si>
  <si>
    <t>Murcia/Algezares</t>
  </si>
  <si>
    <t>Murcia/Aljucer</t>
  </si>
  <si>
    <t>Murcia/Alquerías</t>
  </si>
  <si>
    <t>Murcia/Barrio del Carmen</t>
  </si>
  <si>
    <t>Murcia/Beniaján</t>
  </si>
  <si>
    <t>Murcia/Cabezo de Torres</t>
  </si>
  <si>
    <t>Murcia/Campo de Cartagena</t>
  </si>
  <si>
    <t>Murcia/Centro</t>
  </si>
  <si>
    <t>Murcia/El Palmar</t>
  </si>
  <si>
    <t>Murcia/El Ranero</t>
  </si>
  <si>
    <t>Murcia/Espinardo</t>
  </si>
  <si>
    <t>Murcia/Floridablanca</t>
  </si>
  <si>
    <t>Murcia/Infante</t>
  </si>
  <si>
    <t>Murcia/La Alberca</t>
  </si>
  <si>
    <t>Murcia/La Ñora</t>
  </si>
  <si>
    <t>Murcia/Llano de Brujas</t>
  </si>
  <si>
    <t>Murcia/Monteagudo</t>
  </si>
  <si>
    <t>Murcia/Nonduermas</t>
  </si>
  <si>
    <t>Murcia/Puente Tocinos</t>
  </si>
  <si>
    <t>Murcia/San Andrés</t>
  </si>
  <si>
    <t>Murcia/Sangonera La Verde</t>
  </si>
  <si>
    <t>Murcia/Santa María de Gracia</t>
  </si>
  <si>
    <t>Murcia/Vista Alegre</t>
  </si>
  <si>
    <t>Murcia/Vistabella</t>
  </si>
  <si>
    <t>Puerto de Mazarrón</t>
  </si>
  <si>
    <t>Torre Pacheco/Este</t>
  </si>
  <si>
    <t>Torre Pacheco/Oeste</t>
  </si>
  <si>
    <t>Totana/Norte</t>
  </si>
  <si>
    <t>Totana/Sur</t>
  </si>
  <si>
    <t>Yecla/Este</t>
  </si>
  <si>
    <t>Yecla/Oeste</t>
  </si>
  <si>
    <t>Área 1</t>
  </si>
  <si>
    <t>Área 2</t>
  </si>
  <si>
    <t>Área 3</t>
  </si>
  <si>
    <t>Área 4</t>
  </si>
  <si>
    <t>Área 5</t>
  </si>
  <si>
    <t>Área 6</t>
  </si>
  <si>
    <t>Área 7</t>
  </si>
  <si>
    <t>Área 9</t>
  </si>
  <si>
    <t>Área 8</t>
  </si>
  <si>
    <t>Cartagena/Molinos Marfagones</t>
  </si>
  <si>
    <t>Murcia/Zarandona</t>
  </si>
  <si>
    <t>Total Servicio Murciano de Salud</t>
  </si>
  <si>
    <t>Total Región de Murcia</t>
  </si>
  <si>
    <t>Vacunados 65-69 años</t>
  </si>
  <si>
    <t>Población 65-69 años</t>
  </si>
  <si>
    <t>Cobertura 65-69 años</t>
  </si>
  <si>
    <t>Vacunados 70-74 años</t>
  </si>
  <si>
    <t>Población 70-74 años</t>
  </si>
  <si>
    <t>Cobertura 70-74 años</t>
  </si>
  <si>
    <t>Vacunados 75 o más años</t>
  </si>
  <si>
    <t>Población 75 o más años</t>
  </si>
  <si>
    <t>Cobertura 75 o más años</t>
  </si>
  <si>
    <t>Vacunados 65 añoso más</t>
  </si>
  <si>
    <t>Población 65 años o más</t>
  </si>
  <si>
    <t>Cobertura 65 años o más</t>
  </si>
  <si>
    <t>Vacunados 65 años o más</t>
  </si>
  <si>
    <t>Murcia/Sur</t>
  </si>
  <si>
    <t>Área sanitaria</t>
  </si>
  <si>
    <t>Molina 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</si>
</sst>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0" fontId="0" fillId="0" borderId="0" xfId="0" applyNumberFormat="1"/>
    <xf numFmtId="0" fontId="0" fillId="0" borderId="0" xfId="0" applyFont="1"/>
    <xf numFmtId="10" fontId="0" fillId="0" borderId="0" xfId="0" applyNumberFormat="1" applyFont="1"/>
    <xf numFmtId="0" fontId="0" fillId="0" borderId="0" xfId="0" applyFill="1"/>
    <xf numFmtId="10" fontId="0" fillId="0" borderId="0" xfId="0" applyNumberFormat="1" applyFill="1"/>
    <xf numFmtId="0" fontId="1" fillId="0" borderId="0" xfId="0" applyFont="1"/>
    <xf numFmtId="10" fontId="1" fillId="0" borderId="0" xfId="0" applyNumberFormat="1" applyFont="1"/>
    <xf numFmtId="0" fontId="1" fillId="0" borderId="0" xfId="0" applyFont="1" applyFill="1"/>
    <xf numFmtId="10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 de vacunación antineumocócica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'Coberturas por área'!$D$1</c:f>
              <c:strCache>
                <c:ptCount val="1"/>
                <c:pt idx="0">
                  <c:v>Cobertura 65-69 años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'Coberturas por área'!$A$2:$A$11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por área'!$D$2:$D$11</c:f>
              <c:numCache>
                <c:formatCode>0.00%</c:formatCode>
                <c:ptCount val="10"/>
                <c:pt idx="0">
                  <c:v>0.40077008418716964</c:v>
                </c:pt>
                <c:pt idx="1">
                  <c:v>0.38754141031708472</c:v>
                </c:pt>
                <c:pt idx="2">
                  <c:v>0.43277397969753473</c:v>
                </c:pt>
                <c:pt idx="3">
                  <c:v>0.47431716265796986</c:v>
                </c:pt>
                <c:pt idx="4">
                  <c:v>0.47251867662753466</c:v>
                </c:pt>
                <c:pt idx="5">
                  <c:v>0.45677445216461787</c:v>
                </c:pt>
                <c:pt idx="6">
                  <c:v>0.43737470583108168</c:v>
                </c:pt>
                <c:pt idx="7">
                  <c:v>0.25120547519054287</c:v>
                </c:pt>
                <c:pt idx="8">
                  <c:v>0.41752246469833121</c:v>
                </c:pt>
                <c:pt idx="9">
                  <c:v>0.41306734781151394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4-448E-A2DC-4B7F05AFA927}"/>
            </c:ext>
          </c:extLst>
        </c:ser>
        <c:ser>
          <c:idx val="1"/>
          <c:order val="1"/>
          <c:tx>
            <c:strRef>
              <c:f>'Coberturas por área'!$G$1</c:f>
              <c:strCache>
                <c:ptCount val="1"/>
                <c:pt idx="0">
                  <c:v>Cobertura 70-74 años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'Coberturas por área'!$A$2:$A$11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por área'!$G$2:$G$11</c:f>
              <c:numCache>
                <c:formatCode>0.00%</c:formatCode>
                <c:ptCount val="10"/>
                <c:pt idx="0">
                  <c:v>0.40217200910842527</c:v>
                </c:pt>
                <c:pt idx="1">
                  <c:v>0.36413949962092496</c:v>
                </c:pt>
                <c:pt idx="2">
                  <c:v>0.44984474146078035</c:v>
                </c:pt>
                <c:pt idx="3">
                  <c:v>0.47968197879858659</c:v>
                </c:pt>
                <c:pt idx="4">
                  <c:v>0.52778813875419617</c:v>
                </c:pt>
                <c:pt idx="5">
                  <c:v>0.49524688509460085</c:v>
                </c:pt>
                <c:pt idx="6">
                  <c:v>0.47643793551434982</c:v>
                </c:pt>
                <c:pt idx="7">
                  <c:v>0.22013250694592862</c:v>
                </c:pt>
                <c:pt idx="8">
                  <c:v>0.36295251527973671</c:v>
                </c:pt>
                <c:pt idx="9">
                  <c:v>0.42014018691588784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44-448E-A2DC-4B7F05AFA927}"/>
            </c:ext>
          </c:extLst>
        </c:ser>
        <c:ser>
          <c:idx val="2"/>
          <c:order val="2"/>
          <c:tx>
            <c:strRef>
              <c:f>'Coberturas por área'!$J$1</c:f>
              <c:strCache>
                <c:ptCount val="1"/>
                <c:pt idx="0">
                  <c:v>Cobertura 75 o más años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'Coberturas por área'!$A$2:$A$11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por área'!$J$2:$J$11</c:f>
              <c:numCache>
                <c:formatCode>0.00%</c:formatCode>
                <c:ptCount val="10"/>
                <c:pt idx="0">
                  <c:v>0.32424998942157152</c:v>
                </c:pt>
                <c:pt idx="1">
                  <c:v>0.32995765052476522</c:v>
                </c:pt>
                <c:pt idx="2">
                  <c:v>0.36245078740157483</c:v>
                </c:pt>
                <c:pt idx="3">
                  <c:v>0.40542615817762989</c:v>
                </c:pt>
                <c:pt idx="4">
                  <c:v>0.52680866691149464</c:v>
                </c:pt>
                <c:pt idx="5">
                  <c:v>0.45748111686327758</c:v>
                </c:pt>
                <c:pt idx="6">
                  <c:v>0.435586698064442</c:v>
                </c:pt>
                <c:pt idx="7">
                  <c:v>0.15075164090620369</c:v>
                </c:pt>
                <c:pt idx="8">
                  <c:v>0.20475833645560135</c:v>
                </c:pt>
                <c:pt idx="9">
                  <c:v>0.36331165251901665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44-448E-A2DC-4B7F05AFA927}"/>
            </c:ext>
          </c:extLst>
        </c:ser>
        <c:ser>
          <c:idx val="3"/>
          <c:order val="3"/>
          <c:tx>
            <c:strRef>
              <c:f>'Coberturas por área'!$M$1</c:f>
              <c:strCache>
                <c:ptCount val="1"/>
                <c:pt idx="0">
                  <c:v>Cobertura 65 años o más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'Coberturas por área'!$A$2:$A$11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por área'!$M$2:$M$11</c:f>
              <c:numCache>
                <c:formatCode>0.00%</c:formatCode>
                <c:ptCount val="10"/>
                <c:pt idx="0">
                  <c:v>0.36518839083654264</c:v>
                </c:pt>
                <c:pt idx="1">
                  <c:v>0.35483589232999702</c:v>
                </c:pt>
                <c:pt idx="2">
                  <c:v>0.40225710598193115</c:v>
                </c:pt>
                <c:pt idx="3">
                  <c:v>0.44204517249937952</c:v>
                </c:pt>
                <c:pt idx="4">
                  <c:v>0.50989473684210529</c:v>
                </c:pt>
                <c:pt idx="5">
                  <c:v>0.46555530798679334</c:v>
                </c:pt>
                <c:pt idx="6">
                  <c:v>0.44539637492972078</c:v>
                </c:pt>
                <c:pt idx="7">
                  <c:v>0.19796633258733093</c:v>
                </c:pt>
                <c:pt idx="8">
                  <c:v>0.29921557508742086</c:v>
                </c:pt>
                <c:pt idx="9">
                  <c:v>0.39104419323118983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44-448E-A2DC-4B7F05AFA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698848"/>
        <c:axId val="193709616"/>
      </c:barChart>
      <c:catAx>
        <c:axId val="19369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3709616"/>
        <c:crosses val="autoZero"/>
        <c:auto val="1"/>
        <c:lblAlgn val="ctr"/>
        <c:lblOffset val="100"/>
        <c:noMultiLvlLbl val="0"/>
      </c:catAx>
      <c:valAx>
        <c:axId val="1937096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36988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12</xdr:row>
      <xdr:rowOff>152401</xdr:rowOff>
    </xdr:from>
    <xdr:to>
      <xdr:col>8</xdr:col>
      <xdr:colOff>1476375</xdr:colOff>
      <xdr:row>36</xdr:row>
      <xdr:rowOff>9525</xdr:rowOff>
    </xdr:to>
    <xdr:graphicFrame macro="">
      <xdr:nvGraphicFramePr>
        <xdr:cNvPr id="3" name="Gráfico 2" descr="Se muestra la cobertura de vacunación antineumocócica en personas de 65 años o más por distintas franjas de edad en el total del SMS y por área sanitaria" title="Cobertura de vacunación antineumocócica en personas de 65 años o má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H1" workbookViewId="0">
      <selection activeCell="H2" sqref="H2:H46"/>
    </sheetView>
  </sheetViews>
  <sheetFormatPr baseColWidth="10" defaultRowHeight="15" x14ac:dyDescent="0.25"/>
  <cols>
    <col min="1" max="1" width="23.5703125" bestFit="1" customWidth="1"/>
    <col min="2" max="2" width="20.42578125" bestFit="1" customWidth="1"/>
    <col min="3" max="3" width="19.5703125" bestFit="1" customWidth="1"/>
    <col min="4" max="4" width="19.7109375" bestFit="1" customWidth="1"/>
    <col min="5" max="5" width="20.42578125" bestFit="1" customWidth="1"/>
    <col min="6" max="6" width="19.5703125" bestFit="1" customWidth="1"/>
    <col min="7" max="7" width="19.7109375" style="1" bestFit="1" customWidth="1"/>
    <col min="8" max="8" width="23.42578125" bestFit="1" customWidth="1"/>
    <col min="9" max="9" width="22.5703125" bestFit="1" customWidth="1"/>
    <col min="10" max="10" width="22.7109375" style="1" bestFit="1" customWidth="1"/>
    <col min="11" max="11" width="23" bestFit="1" customWidth="1"/>
    <col min="12" max="12" width="22.5703125" bestFit="1" customWidth="1"/>
    <col min="13" max="13" width="22.7109375" style="1" bestFit="1" customWidth="1"/>
  </cols>
  <sheetData>
    <row r="1" spans="1:13" x14ac:dyDescent="0.25">
      <c r="A1" t="s">
        <v>25</v>
      </c>
      <c r="B1" t="s">
        <v>121</v>
      </c>
      <c r="C1" t="s">
        <v>122</v>
      </c>
      <c r="D1" t="s">
        <v>123</v>
      </c>
      <c r="E1" t="s">
        <v>124</v>
      </c>
      <c r="F1" t="s">
        <v>125</v>
      </c>
      <c r="G1" s="1" t="s">
        <v>126</v>
      </c>
      <c r="H1" t="s">
        <v>127</v>
      </c>
      <c r="I1" t="s">
        <v>128</v>
      </c>
      <c r="J1" s="1" t="s">
        <v>129</v>
      </c>
      <c r="K1" t="s">
        <v>130</v>
      </c>
      <c r="L1" t="s">
        <v>131</v>
      </c>
      <c r="M1" s="1" t="s">
        <v>132</v>
      </c>
    </row>
    <row r="2" spans="1:13" x14ac:dyDescent="0.25">
      <c r="A2" t="s">
        <v>0</v>
      </c>
      <c r="B2">
        <v>269</v>
      </c>
      <c r="C2">
        <v>519</v>
      </c>
      <c r="D2" s="1">
        <f>B2/C2</f>
        <v>0.51830443159922923</v>
      </c>
      <c r="E2">
        <v>204</v>
      </c>
      <c r="F2">
        <v>383</v>
      </c>
      <c r="G2" s="1">
        <f t="shared" ref="G2:G47" si="0">E2/F2</f>
        <v>0.53263707571801566</v>
      </c>
      <c r="H2">
        <v>583</v>
      </c>
      <c r="I2">
        <v>1041</v>
      </c>
      <c r="J2" s="1">
        <f t="shared" ref="J2:J47" si="1">H2/I2</f>
        <v>0.56003842459173869</v>
      </c>
      <c r="K2">
        <f>SUM(H2+E2+B2)</f>
        <v>1056</v>
      </c>
      <c r="L2">
        <f>SUM(I2+F2+C2)</f>
        <v>1943</v>
      </c>
      <c r="M2" s="1">
        <f>K2/L2</f>
        <v>0.54348944930519816</v>
      </c>
    </row>
    <row r="3" spans="1:13" x14ac:dyDescent="0.25">
      <c r="A3" t="s">
        <v>1</v>
      </c>
      <c r="B3">
        <v>300</v>
      </c>
      <c r="C3">
        <v>752</v>
      </c>
      <c r="D3" s="1">
        <f t="shared" ref="D3:D47" si="2">B3/C3</f>
        <v>0.39893617021276595</v>
      </c>
      <c r="E3">
        <v>231</v>
      </c>
      <c r="F3">
        <v>554</v>
      </c>
      <c r="G3" s="1">
        <f t="shared" si="0"/>
        <v>0.41696750902527074</v>
      </c>
      <c r="H3">
        <v>322</v>
      </c>
      <c r="I3">
        <v>1409</v>
      </c>
      <c r="J3" s="1">
        <f t="shared" si="1"/>
        <v>0.22853087295954577</v>
      </c>
      <c r="K3">
        <f t="shared" ref="K3:L47" si="3">SUM(H3+E3+B3)</f>
        <v>853</v>
      </c>
      <c r="L3">
        <f t="shared" si="3"/>
        <v>2715</v>
      </c>
      <c r="M3" s="1">
        <f t="shared" ref="M3:M47" si="4">K3/L3</f>
        <v>0.3141804788213628</v>
      </c>
    </row>
    <row r="4" spans="1:13" x14ac:dyDescent="0.25">
      <c r="A4" t="s">
        <v>2</v>
      </c>
      <c r="B4">
        <v>989</v>
      </c>
      <c r="C4">
        <v>2339</v>
      </c>
      <c r="D4" s="1">
        <f t="shared" si="2"/>
        <v>0.42283026934587431</v>
      </c>
      <c r="E4">
        <v>766</v>
      </c>
      <c r="F4">
        <v>1861</v>
      </c>
      <c r="G4" s="1">
        <f t="shared" si="0"/>
        <v>0.41160666308436322</v>
      </c>
      <c r="H4">
        <v>1035</v>
      </c>
      <c r="I4">
        <v>3895</v>
      </c>
      <c r="J4" s="1">
        <f t="shared" si="1"/>
        <v>0.26572528883183566</v>
      </c>
      <c r="K4">
        <f t="shared" si="3"/>
        <v>2790</v>
      </c>
      <c r="L4">
        <f t="shared" si="3"/>
        <v>8095</v>
      </c>
      <c r="M4" s="1">
        <f t="shared" si="4"/>
        <v>0.34465719579987647</v>
      </c>
    </row>
    <row r="5" spans="1:13" x14ac:dyDescent="0.25">
      <c r="A5" t="s">
        <v>3</v>
      </c>
      <c r="B5">
        <v>33</v>
      </c>
      <c r="C5">
        <v>88</v>
      </c>
      <c r="D5" s="1">
        <f t="shared" si="2"/>
        <v>0.375</v>
      </c>
      <c r="E5">
        <v>16</v>
      </c>
      <c r="F5">
        <v>53</v>
      </c>
      <c r="G5" s="1">
        <f t="shared" si="0"/>
        <v>0.30188679245283018</v>
      </c>
      <c r="H5">
        <v>38</v>
      </c>
      <c r="I5">
        <v>181</v>
      </c>
      <c r="J5" s="1">
        <f t="shared" si="1"/>
        <v>0.20994475138121546</v>
      </c>
      <c r="K5">
        <f t="shared" si="3"/>
        <v>87</v>
      </c>
      <c r="L5">
        <f t="shared" si="3"/>
        <v>322</v>
      </c>
      <c r="M5" s="1">
        <f t="shared" si="4"/>
        <v>0.27018633540372672</v>
      </c>
    </row>
    <row r="6" spans="1:13" x14ac:dyDescent="0.25">
      <c r="A6" t="s">
        <v>4</v>
      </c>
      <c r="B6">
        <v>847</v>
      </c>
      <c r="C6">
        <v>2288</v>
      </c>
      <c r="D6" s="1">
        <f t="shared" si="2"/>
        <v>0.37019230769230771</v>
      </c>
      <c r="E6">
        <v>575</v>
      </c>
      <c r="F6">
        <v>1765</v>
      </c>
      <c r="G6" s="1">
        <f t="shared" si="0"/>
        <v>0.32577903682719545</v>
      </c>
      <c r="H6">
        <v>779</v>
      </c>
      <c r="I6">
        <v>3790</v>
      </c>
      <c r="J6" s="1">
        <f t="shared" si="1"/>
        <v>0.20554089709762532</v>
      </c>
      <c r="K6">
        <f t="shared" si="3"/>
        <v>2201</v>
      </c>
      <c r="L6">
        <f t="shared" si="3"/>
        <v>7843</v>
      </c>
      <c r="M6" s="1">
        <f t="shared" si="4"/>
        <v>0.28063241106719367</v>
      </c>
    </row>
    <row r="7" spans="1:13" x14ac:dyDescent="0.25">
      <c r="A7" t="s">
        <v>5</v>
      </c>
      <c r="B7">
        <v>238</v>
      </c>
      <c r="C7">
        <v>1118</v>
      </c>
      <c r="D7" s="1">
        <f t="shared" si="2"/>
        <v>0.21288014311270126</v>
      </c>
      <c r="E7">
        <v>163</v>
      </c>
      <c r="F7">
        <v>869</v>
      </c>
      <c r="G7" s="1">
        <f t="shared" si="0"/>
        <v>0.18757192174913695</v>
      </c>
      <c r="H7">
        <v>212</v>
      </c>
      <c r="I7">
        <v>1882</v>
      </c>
      <c r="J7" s="1">
        <f t="shared" si="1"/>
        <v>0.1126461211477152</v>
      </c>
      <c r="K7">
        <f t="shared" si="3"/>
        <v>613</v>
      </c>
      <c r="L7">
        <f t="shared" si="3"/>
        <v>3869</v>
      </c>
      <c r="M7" s="1">
        <f t="shared" si="4"/>
        <v>0.15843887309382268</v>
      </c>
    </row>
    <row r="8" spans="1:13" x14ac:dyDescent="0.25">
      <c r="A8" t="s">
        <v>6</v>
      </c>
      <c r="B8">
        <v>38</v>
      </c>
      <c r="C8">
        <v>82</v>
      </c>
      <c r="D8" s="1">
        <f t="shared" si="2"/>
        <v>0.46341463414634149</v>
      </c>
      <c r="E8">
        <v>36</v>
      </c>
      <c r="F8">
        <v>56</v>
      </c>
      <c r="G8" s="1">
        <f t="shared" si="0"/>
        <v>0.6428571428571429</v>
      </c>
      <c r="H8">
        <v>116</v>
      </c>
      <c r="I8">
        <v>178</v>
      </c>
      <c r="J8" s="1">
        <f t="shared" si="1"/>
        <v>0.651685393258427</v>
      </c>
      <c r="K8">
        <f t="shared" si="3"/>
        <v>190</v>
      </c>
      <c r="L8">
        <f t="shared" si="3"/>
        <v>316</v>
      </c>
      <c r="M8" s="1">
        <f t="shared" si="4"/>
        <v>0.60126582278481011</v>
      </c>
    </row>
    <row r="9" spans="1:13" x14ac:dyDescent="0.25">
      <c r="A9" t="s">
        <v>7</v>
      </c>
      <c r="B9">
        <v>252</v>
      </c>
      <c r="C9">
        <v>494</v>
      </c>
      <c r="D9" s="1">
        <f t="shared" si="2"/>
        <v>0.51012145748987858</v>
      </c>
      <c r="E9">
        <v>192</v>
      </c>
      <c r="F9">
        <v>368</v>
      </c>
      <c r="G9" s="1">
        <f t="shared" si="0"/>
        <v>0.52173913043478259</v>
      </c>
      <c r="H9">
        <v>377</v>
      </c>
      <c r="I9">
        <v>867</v>
      </c>
      <c r="J9" s="1">
        <f t="shared" si="1"/>
        <v>0.43483275663206461</v>
      </c>
      <c r="K9">
        <f t="shared" si="3"/>
        <v>821</v>
      </c>
      <c r="L9">
        <f t="shared" si="3"/>
        <v>1729</v>
      </c>
      <c r="M9" s="1">
        <f t="shared" si="4"/>
        <v>0.47484094852515907</v>
      </c>
    </row>
    <row r="10" spans="1:13" x14ac:dyDescent="0.25">
      <c r="A10" t="s">
        <v>8</v>
      </c>
      <c r="B10">
        <v>413</v>
      </c>
      <c r="C10">
        <v>1319</v>
      </c>
      <c r="D10" s="1">
        <f t="shared" si="2"/>
        <v>0.31311599696739956</v>
      </c>
      <c r="E10">
        <v>233</v>
      </c>
      <c r="F10">
        <v>951</v>
      </c>
      <c r="G10" s="1">
        <f t="shared" si="0"/>
        <v>0.24500525762355416</v>
      </c>
      <c r="H10">
        <v>374</v>
      </c>
      <c r="I10">
        <v>2188</v>
      </c>
      <c r="J10" s="1">
        <f t="shared" si="1"/>
        <v>0.17093235831809872</v>
      </c>
      <c r="K10">
        <f t="shared" si="3"/>
        <v>1020</v>
      </c>
      <c r="L10">
        <f t="shared" si="3"/>
        <v>4458</v>
      </c>
      <c r="M10" s="1">
        <f t="shared" si="4"/>
        <v>0.22880215343203231</v>
      </c>
    </row>
    <row r="11" spans="1:13" x14ac:dyDescent="0.25">
      <c r="A11" t="s">
        <v>9</v>
      </c>
      <c r="B11">
        <v>406</v>
      </c>
      <c r="C11">
        <v>1019</v>
      </c>
      <c r="D11" s="1">
        <f t="shared" si="2"/>
        <v>0.39842983316977426</v>
      </c>
      <c r="E11">
        <v>308</v>
      </c>
      <c r="F11">
        <v>688</v>
      </c>
      <c r="G11" s="1">
        <f t="shared" si="0"/>
        <v>0.44767441860465118</v>
      </c>
      <c r="H11">
        <v>759</v>
      </c>
      <c r="I11">
        <v>1873</v>
      </c>
      <c r="J11" s="1">
        <f t="shared" si="1"/>
        <v>0.40523224773091299</v>
      </c>
      <c r="K11">
        <f t="shared" si="3"/>
        <v>1473</v>
      </c>
      <c r="L11">
        <f t="shared" si="3"/>
        <v>3580</v>
      </c>
      <c r="M11" s="1">
        <f t="shared" si="4"/>
        <v>0.41145251396648047</v>
      </c>
    </row>
    <row r="12" spans="1:13" x14ac:dyDescent="0.25">
      <c r="A12" t="s">
        <v>10</v>
      </c>
      <c r="B12">
        <v>270</v>
      </c>
      <c r="C12">
        <v>528</v>
      </c>
      <c r="D12" s="1">
        <f t="shared" si="2"/>
        <v>0.51136363636363635</v>
      </c>
      <c r="E12">
        <v>253</v>
      </c>
      <c r="F12">
        <v>434</v>
      </c>
      <c r="G12" s="1">
        <f t="shared" si="0"/>
        <v>0.58294930875576034</v>
      </c>
      <c r="H12">
        <v>468</v>
      </c>
      <c r="I12">
        <v>911</v>
      </c>
      <c r="J12" s="1">
        <f t="shared" si="1"/>
        <v>0.51372118551042811</v>
      </c>
      <c r="K12">
        <f t="shared" si="3"/>
        <v>991</v>
      </c>
      <c r="L12">
        <f t="shared" si="3"/>
        <v>1873</v>
      </c>
      <c r="M12" s="1">
        <f t="shared" si="4"/>
        <v>0.52909770421783231</v>
      </c>
    </row>
    <row r="13" spans="1:13" x14ac:dyDescent="0.25">
      <c r="A13" t="s">
        <v>11</v>
      </c>
      <c r="B13">
        <v>123</v>
      </c>
      <c r="C13">
        <v>356</v>
      </c>
      <c r="D13" s="1">
        <f t="shared" si="2"/>
        <v>0.3455056179775281</v>
      </c>
      <c r="E13">
        <v>98</v>
      </c>
      <c r="F13">
        <v>289</v>
      </c>
      <c r="G13" s="1">
        <f t="shared" si="0"/>
        <v>0.33910034602076122</v>
      </c>
      <c r="H13">
        <v>144</v>
      </c>
      <c r="I13">
        <v>741</v>
      </c>
      <c r="J13" s="1">
        <f t="shared" si="1"/>
        <v>0.19433198380566802</v>
      </c>
      <c r="K13">
        <f t="shared" si="3"/>
        <v>365</v>
      </c>
      <c r="L13">
        <f t="shared" si="3"/>
        <v>1386</v>
      </c>
      <c r="M13" s="1">
        <f t="shared" si="4"/>
        <v>0.26334776334776333</v>
      </c>
    </row>
    <row r="14" spans="1:13" x14ac:dyDescent="0.25">
      <c r="A14" t="s">
        <v>12</v>
      </c>
      <c r="B14">
        <v>489</v>
      </c>
      <c r="C14">
        <v>858</v>
      </c>
      <c r="D14" s="1">
        <f t="shared" si="2"/>
        <v>0.56993006993006989</v>
      </c>
      <c r="E14">
        <v>346</v>
      </c>
      <c r="F14">
        <v>567</v>
      </c>
      <c r="G14" s="1">
        <f t="shared" si="0"/>
        <v>0.61022927689594353</v>
      </c>
      <c r="H14">
        <v>535</v>
      </c>
      <c r="I14">
        <v>1345</v>
      </c>
      <c r="J14" s="1">
        <f t="shared" si="1"/>
        <v>0.39776951672862454</v>
      </c>
      <c r="K14">
        <f t="shared" si="3"/>
        <v>1370</v>
      </c>
      <c r="L14">
        <f t="shared" si="3"/>
        <v>2770</v>
      </c>
      <c r="M14" s="1">
        <f t="shared" si="4"/>
        <v>0.49458483754512633</v>
      </c>
    </row>
    <row r="15" spans="1:13" x14ac:dyDescent="0.25">
      <c r="A15" t="s">
        <v>13</v>
      </c>
      <c r="B15">
        <v>348</v>
      </c>
      <c r="C15">
        <v>729</v>
      </c>
      <c r="D15" s="1">
        <f t="shared" si="2"/>
        <v>0.47736625514403291</v>
      </c>
      <c r="E15">
        <v>188</v>
      </c>
      <c r="F15">
        <v>535</v>
      </c>
      <c r="G15" s="1">
        <f t="shared" si="0"/>
        <v>0.3514018691588785</v>
      </c>
      <c r="H15">
        <v>344</v>
      </c>
      <c r="I15">
        <v>1181</v>
      </c>
      <c r="J15" s="1">
        <f t="shared" si="1"/>
        <v>0.29127857747671465</v>
      </c>
      <c r="K15">
        <f t="shared" si="3"/>
        <v>880</v>
      </c>
      <c r="L15">
        <f t="shared" si="3"/>
        <v>2445</v>
      </c>
      <c r="M15" s="1">
        <f t="shared" si="4"/>
        <v>0.35991820040899797</v>
      </c>
    </row>
    <row r="16" spans="1:13" x14ac:dyDescent="0.25">
      <c r="A16" t="s">
        <v>14</v>
      </c>
      <c r="B16">
        <v>37</v>
      </c>
      <c r="C16">
        <v>143</v>
      </c>
      <c r="D16" s="1">
        <f t="shared" si="2"/>
        <v>0.25874125874125875</v>
      </c>
      <c r="E16">
        <v>22</v>
      </c>
      <c r="F16">
        <v>100</v>
      </c>
      <c r="G16" s="1">
        <f t="shared" si="0"/>
        <v>0.22</v>
      </c>
      <c r="H16">
        <v>112</v>
      </c>
      <c r="I16">
        <v>268</v>
      </c>
      <c r="J16" s="1">
        <f t="shared" si="1"/>
        <v>0.41791044776119401</v>
      </c>
      <c r="K16">
        <f t="shared" si="3"/>
        <v>171</v>
      </c>
      <c r="L16">
        <f t="shared" si="3"/>
        <v>511</v>
      </c>
      <c r="M16" s="1">
        <f t="shared" si="4"/>
        <v>0.33463796477495106</v>
      </c>
    </row>
    <row r="17" spans="1:13" x14ac:dyDescent="0.25">
      <c r="A17" t="s">
        <v>15</v>
      </c>
      <c r="B17">
        <v>733</v>
      </c>
      <c r="C17">
        <v>1723</v>
      </c>
      <c r="D17" s="1">
        <f t="shared" si="2"/>
        <v>0.42542077771329079</v>
      </c>
      <c r="E17">
        <v>528</v>
      </c>
      <c r="F17">
        <v>1199</v>
      </c>
      <c r="G17" s="1">
        <f t="shared" si="0"/>
        <v>0.44036697247706424</v>
      </c>
      <c r="H17">
        <v>1102</v>
      </c>
      <c r="I17">
        <v>2958</v>
      </c>
      <c r="J17" s="1">
        <f t="shared" si="1"/>
        <v>0.37254901960784315</v>
      </c>
      <c r="K17">
        <f t="shared" si="3"/>
        <v>2363</v>
      </c>
      <c r="L17">
        <f t="shared" si="3"/>
        <v>5880</v>
      </c>
      <c r="M17" s="1">
        <f t="shared" si="4"/>
        <v>0.40187074829931974</v>
      </c>
    </row>
    <row r="18" spans="1:13" x14ac:dyDescent="0.25">
      <c r="A18" t="s">
        <v>16</v>
      </c>
      <c r="B18">
        <v>5358</v>
      </c>
      <c r="C18">
        <v>13389</v>
      </c>
      <c r="D18" s="1">
        <f t="shared" si="2"/>
        <v>0.40017925162446782</v>
      </c>
      <c r="E18">
        <v>3900</v>
      </c>
      <c r="F18">
        <v>10521</v>
      </c>
      <c r="G18" s="1">
        <f t="shared" si="0"/>
        <v>0.37068719703450242</v>
      </c>
      <c r="H18">
        <v>7360</v>
      </c>
      <c r="I18">
        <v>22930</v>
      </c>
      <c r="J18" s="1">
        <f t="shared" si="1"/>
        <v>0.32097688617531617</v>
      </c>
      <c r="K18">
        <f t="shared" si="3"/>
        <v>16618</v>
      </c>
      <c r="L18">
        <f t="shared" si="3"/>
        <v>46840</v>
      </c>
      <c r="M18" s="1">
        <f t="shared" si="4"/>
        <v>0.35478223740392828</v>
      </c>
    </row>
    <row r="19" spans="1:13" x14ac:dyDescent="0.25">
      <c r="A19" t="s">
        <v>17</v>
      </c>
      <c r="B19">
        <v>489</v>
      </c>
      <c r="C19">
        <v>1053</v>
      </c>
      <c r="D19" s="1">
        <f t="shared" si="2"/>
        <v>0.46438746438746437</v>
      </c>
      <c r="E19">
        <v>332</v>
      </c>
      <c r="F19">
        <v>758</v>
      </c>
      <c r="G19" s="1">
        <f t="shared" si="0"/>
        <v>0.43799472295514513</v>
      </c>
      <c r="H19">
        <v>654</v>
      </c>
      <c r="I19">
        <v>1897</v>
      </c>
      <c r="J19" s="1">
        <f t="shared" si="1"/>
        <v>0.34475487612018979</v>
      </c>
      <c r="K19">
        <f t="shared" si="3"/>
        <v>1475</v>
      </c>
      <c r="L19">
        <f t="shared" si="3"/>
        <v>3708</v>
      </c>
      <c r="M19" s="1">
        <f t="shared" si="4"/>
        <v>0.3977885652642934</v>
      </c>
    </row>
    <row r="20" spans="1:13" x14ac:dyDescent="0.25">
      <c r="A20" t="s">
        <v>18</v>
      </c>
      <c r="B20">
        <v>264</v>
      </c>
      <c r="C20">
        <v>588</v>
      </c>
      <c r="D20" s="1">
        <f t="shared" si="2"/>
        <v>0.44897959183673469</v>
      </c>
      <c r="E20">
        <v>194</v>
      </c>
      <c r="F20">
        <v>402</v>
      </c>
      <c r="G20" s="1">
        <f t="shared" si="0"/>
        <v>0.48258706467661694</v>
      </c>
      <c r="H20">
        <v>399</v>
      </c>
      <c r="I20">
        <v>898</v>
      </c>
      <c r="J20" s="1">
        <f t="shared" si="1"/>
        <v>0.4443207126948775</v>
      </c>
      <c r="K20">
        <f t="shared" si="3"/>
        <v>857</v>
      </c>
      <c r="L20">
        <f t="shared" si="3"/>
        <v>1888</v>
      </c>
      <c r="M20" s="1">
        <f t="shared" si="4"/>
        <v>0.45391949152542371</v>
      </c>
    </row>
    <row r="21" spans="1:13" x14ac:dyDescent="0.25">
      <c r="A21" t="s">
        <v>19</v>
      </c>
      <c r="B21">
        <v>911</v>
      </c>
      <c r="C21">
        <v>2088</v>
      </c>
      <c r="D21" s="1">
        <f t="shared" si="2"/>
        <v>0.43630268199233718</v>
      </c>
      <c r="E21">
        <v>475</v>
      </c>
      <c r="F21">
        <v>1421</v>
      </c>
      <c r="G21" s="1">
        <f t="shared" si="0"/>
        <v>0.33427163969035889</v>
      </c>
      <c r="H21">
        <v>664</v>
      </c>
      <c r="I21">
        <v>3711</v>
      </c>
      <c r="J21" s="1">
        <f t="shared" si="1"/>
        <v>0.17892751279978442</v>
      </c>
      <c r="K21">
        <f t="shared" si="3"/>
        <v>2050</v>
      </c>
      <c r="L21">
        <f t="shared" si="3"/>
        <v>7220</v>
      </c>
      <c r="M21" s="1">
        <f t="shared" si="4"/>
        <v>0.28393351800554018</v>
      </c>
    </row>
    <row r="22" spans="1:13" x14ac:dyDescent="0.25">
      <c r="A22" t="s">
        <v>20</v>
      </c>
      <c r="B22">
        <v>300</v>
      </c>
      <c r="C22">
        <v>669</v>
      </c>
      <c r="D22" s="1">
        <f t="shared" si="2"/>
        <v>0.44843049327354262</v>
      </c>
      <c r="E22">
        <v>233</v>
      </c>
      <c r="F22">
        <v>492</v>
      </c>
      <c r="G22" s="1">
        <f t="shared" si="0"/>
        <v>0.47357723577235772</v>
      </c>
      <c r="H22">
        <v>415</v>
      </c>
      <c r="I22">
        <v>1022</v>
      </c>
      <c r="J22" s="1">
        <f t="shared" si="1"/>
        <v>0.40606653620352251</v>
      </c>
      <c r="K22">
        <f t="shared" si="3"/>
        <v>948</v>
      </c>
      <c r="L22">
        <f t="shared" si="3"/>
        <v>2183</v>
      </c>
      <c r="M22" s="1">
        <f t="shared" si="4"/>
        <v>0.43426477324782409</v>
      </c>
    </row>
    <row r="23" spans="1:13" x14ac:dyDescent="0.25">
      <c r="A23" t="s">
        <v>21</v>
      </c>
      <c r="B23">
        <v>287</v>
      </c>
      <c r="C23">
        <v>941</v>
      </c>
      <c r="D23" s="1">
        <f t="shared" si="2"/>
        <v>0.30499468650371947</v>
      </c>
      <c r="E23">
        <v>159</v>
      </c>
      <c r="F23">
        <v>633</v>
      </c>
      <c r="G23" s="1">
        <f t="shared" si="0"/>
        <v>0.25118483412322273</v>
      </c>
      <c r="H23">
        <v>308</v>
      </c>
      <c r="I23">
        <v>1507</v>
      </c>
      <c r="J23" s="1">
        <f t="shared" si="1"/>
        <v>0.20437956204379562</v>
      </c>
      <c r="K23">
        <f t="shared" si="3"/>
        <v>754</v>
      </c>
      <c r="L23">
        <f t="shared" si="3"/>
        <v>3081</v>
      </c>
      <c r="M23" s="1">
        <f t="shared" si="4"/>
        <v>0.24472573839662448</v>
      </c>
    </row>
    <row r="24" spans="1:13" x14ac:dyDescent="0.25">
      <c r="A24" t="s">
        <v>22</v>
      </c>
      <c r="B24">
        <v>631</v>
      </c>
      <c r="C24">
        <v>1534</v>
      </c>
      <c r="D24" s="1">
        <f t="shared" si="2"/>
        <v>0.41134289439374183</v>
      </c>
      <c r="E24">
        <v>505</v>
      </c>
      <c r="F24">
        <v>1051</v>
      </c>
      <c r="G24" s="1">
        <f t="shared" si="0"/>
        <v>0.48049476688867743</v>
      </c>
      <c r="H24">
        <v>1093</v>
      </c>
      <c r="I24">
        <v>2311</v>
      </c>
      <c r="J24" s="1">
        <f t="shared" si="1"/>
        <v>0.47295543054954564</v>
      </c>
      <c r="K24">
        <f t="shared" si="3"/>
        <v>2229</v>
      </c>
      <c r="L24">
        <f t="shared" si="3"/>
        <v>4896</v>
      </c>
      <c r="M24" s="1">
        <f t="shared" si="4"/>
        <v>0.45526960784313725</v>
      </c>
    </row>
    <row r="25" spans="1:13" x14ac:dyDescent="0.25">
      <c r="A25" t="s">
        <v>23</v>
      </c>
      <c r="B25">
        <v>86</v>
      </c>
      <c r="C25">
        <v>284</v>
      </c>
      <c r="D25" s="1">
        <f t="shared" si="2"/>
        <v>0.30281690140845069</v>
      </c>
      <c r="E25">
        <v>49</v>
      </c>
      <c r="F25">
        <v>239</v>
      </c>
      <c r="G25" s="1">
        <f t="shared" si="0"/>
        <v>0.20502092050209206</v>
      </c>
      <c r="H25">
        <v>30</v>
      </c>
      <c r="I25">
        <v>561</v>
      </c>
      <c r="J25" s="1">
        <f t="shared" si="1"/>
        <v>5.3475935828877004E-2</v>
      </c>
      <c r="K25">
        <f t="shared" si="3"/>
        <v>165</v>
      </c>
      <c r="L25">
        <f t="shared" si="3"/>
        <v>1084</v>
      </c>
      <c r="M25" s="1">
        <f t="shared" si="4"/>
        <v>0.15221402214022139</v>
      </c>
    </row>
    <row r="26" spans="1:13" x14ac:dyDescent="0.25">
      <c r="A26" t="s">
        <v>24</v>
      </c>
      <c r="B26">
        <v>2129</v>
      </c>
      <c r="C26">
        <v>4912</v>
      </c>
      <c r="D26" s="1">
        <f t="shared" si="2"/>
        <v>0.43342833876221498</v>
      </c>
      <c r="E26">
        <v>1683</v>
      </c>
      <c r="F26">
        <v>3830</v>
      </c>
      <c r="G26" s="1">
        <f t="shared" si="0"/>
        <v>0.43942558746736293</v>
      </c>
      <c r="H26">
        <v>2735</v>
      </c>
      <c r="I26">
        <v>8910</v>
      </c>
      <c r="J26" s="1">
        <f t="shared" si="1"/>
        <v>0.30695847362514028</v>
      </c>
      <c r="K26">
        <f t="shared" si="3"/>
        <v>6547</v>
      </c>
      <c r="L26">
        <f t="shared" si="3"/>
        <v>17652</v>
      </c>
      <c r="M26" s="1">
        <f t="shared" si="4"/>
        <v>0.37089281667799684</v>
      </c>
    </row>
    <row r="27" spans="1:13" x14ac:dyDescent="0.25">
      <c r="A27" t="s">
        <v>26</v>
      </c>
      <c r="B27">
        <v>202</v>
      </c>
      <c r="C27">
        <v>422</v>
      </c>
      <c r="D27" s="1">
        <f t="shared" si="2"/>
        <v>0.47867298578199052</v>
      </c>
      <c r="E27">
        <v>163</v>
      </c>
      <c r="F27">
        <v>332</v>
      </c>
      <c r="G27" s="1">
        <f t="shared" si="0"/>
        <v>0.49096385542168675</v>
      </c>
      <c r="H27">
        <v>304</v>
      </c>
      <c r="I27">
        <v>613</v>
      </c>
      <c r="J27" s="1">
        <f t="shared" si="1"/>
        <v>0.49592169657422513</v>
      </c>
      <c r="K27">
        <f t="shared" si="3"/>
        <v>669</v>
      </c>
      <c r="L27">
        <f t="shared" si="3"/>
        <v>1367</v>
      </c>
      <c r="M27" s="1">
        <f t="shared" si="4"/>
        <v>0.48939283101682518</v>
      </c>
    </row>
    <row r="28" spans="1:13" x14ac:dyDescent="0.25">
      <c r="A28" t="s">
        <v>27</v>
      </c>
      <c r="B28">
        <v>604</v>
      </c>
      <c r="C28">
        <v>2395</v>
      </c>
      <c r="D28" s="1">
        <f t="shared" si="2"/>
        <v>0.25219206680584549</v>
      </c>
      <c r="E28">
        <v>429</v>
      </c>
      <c r="F28">
        <v>2054</v>
      </c>
      <c r="G28" s="1">
        <f t="shared" si="0"/>
        <v>0.20886075949367089</v>
      </c>
      <c r="H28">
        <v>793</v>
      </c>
      <c r="I28">
        <v>4148</v>
      </c>
      <c r="J28" s="1">
        <f t="shared" si="1"/>
        <v>0.19117647058823528</v>
      </c>
      <c r="K28">
        <f t="shared" si="3"/>
        <v>1826</v>
      </c>
      <c r="L28">
        <f t="shared" si="3"/>
        <v>8597</v>
      </c>
      <c r="M28" s="1">
        <f t="shared" si="4"/>
        <v>0.2123996743049901</v>
      </c>
    </row>
    <row r="29" spans="1:13" x14ac:dyDescent="0.25">
      <c r="A29" t="s">
        <v>28</v>
      </c>
      <c r="B29">
        <v>1745</v>
      </c>
      <c r="C29">
        <v>4109</v>
      </c>
      <c r="D29" s="1">
        <f t="shared" si="2"/>
        <v>0.42467753711365297</v>
      </c>
      <c r="E29">
        <v>1408</v>
      </c>
      <c r="F29">
        <v>3051</v>
      </c>
      <c r="G29" s="1">
        <f t="shared" si="0"/>
        <v>0.46148803670927563</v>
      </c>
      <c r="H29">
        <v>2572</v>
      </c>
      <c r="I29">
        <v>5966</v>
      </c>
      <c r="J29" s="1">
        <f t="shared" si="1"/>
        <v>0.4311096211867248</v>
      </c>
      <c r="K29">
        <f t="shared" si="3"/>
        <v>5725</v>
      </c>
      <c r="L29">
        <f t="shared" si="3"/>
        <v>13126</v>
      </c>
      <c r="M29" s="1">
        <f t="shared" si="4"/>
        <v>0.43615724516227333</v>
      </c>
    </row>
    <row r="30" spans="1:13" x14ac:dyDescent="0.25">
      <c r="A30" t="s">
        <v>29</v>
      </c>
      <c r="B30">
        <v>293</v>
      </c>
      <c r="C30">
        <v>614</v>
      </c>
      <c r="D30" s="1">
        <f t="shared" si="2"/>
        <v>0.4771986970684039</v>
      </c>
      <c r="E30">
        <v>260</v>
      </c>
      <c r="F30">
        <v>476</v>
      </c>
      <c r="G30" s="1">
        <f t="shared" si="0"/>
        <v>0.54621848739495793</v>
      </c>
      <c r="H30">
        <v>578</v>
      </c>
      <c r="I30">
        <v>1141</v>
      </c>
      <c r="J30" s="1">
        <f t="shared" si="1"/>
        <v>0.50657318141980723</v>
      </c>
      <c r="K30">
        <f t="shared" si="3"/>
        <v>1131</v>
      </c>
      <c r="L30">
        <f t="shared" si="3"/>
        <v>2231</v>
      </c>
      <c r="M30" s="1">
        <f t="shared" si="4"/>
        <v>0.50694755714926043</v>
      </c>
    </row>
    <row r="31" spans="1:13" x14ac:dyDescent="0.25">
      <c r="A31" t="s">
        <v>30</v>
      </c>
      <c r="B31">
        <v>497</v>
      </c>
      <c r="C31">
        <v>1052</v>
      </c>
      <c r="D31" s="1">
        <f t="shared" si="2"/>
        <v>0.47243346007604564</v>
      </c>
      <c r="E31">
        <v>380</v>
      </c>
      <c r="F31">
        <v>749</v>
      </c>
      <c r="G31" s="1">
        <f t="shared" si="0"/>
        <v>0.50734312416555405</v>
      </c>
      <c r="H31">
        <v>778</v>
      </c>
      <c r="I31">
        <v>1713</v>
      </c>
      <c r="J31" s="1">
        <f t="shared" si="1"/>
        <v>0.45417396380618796</v>
      </c>
      <c r="K31">
        <f t="shared" si="3"/>
        <v>1655</v>
      </c>
      <c r="L31">
        <f t="shared" si="3"/>
        <v>3514</v>
      </c>
      <c r="M31" s="1">
        <f t="shared" si="4"/>
        <v>0.470973249857712</v>
      </c>
    </row>
    <row r="32" spans="1:13" x14ac:dyDescent="0.25">
      <c r="A32" t="s">
        <v>31</v>
      </c>
      <c r="B32">
        <v>11912</v>
      </c>
      <c r="C32">
        <v>26952</v>
      </c>
      <c r="D32" s="1">
        <f t="shared" si="2"/>
        <v>0.44197091124962895</v>
      </c>
      <c r="E32">
        <v>9428</v>
      </c>
      <c r="F32">
        <v>20466</v>
      </c>
      <c r="G32" s="1">
        <f t="shared" si="0"/>
        <v>0.46066647122056092</v>
      </c>
      <c r="H32">
        <v>17341</v>
      </c>
      <c r="I32">
        <v>45759</v>
      </c>
      <c r="J32" s="1">
        <f t="shared" si="1"/>
        <v>0.37896370112983241</v>
      </c>
      <c r="K32">
        <f t="shared" si="3"/>
        <v>38681</v>
      </c>
      <c r="L32">
        <f t="shared" si="3"/>
        <v>93177</v>
      </c>
      <c r="M32" s="1">
        <f t="shared" si="4"/>
        <v>0.41513463622997093</v>
      </c>
    </row>
    <row r="33" spans="1:13" x14ac:dyDescent="0.25">
      <c r="A33" t="s">
        <v>32</v>
      </c>
      <c r="B33">
        <v>13</v>
      </c>
      <c r="C33">
        <v>41</v>
      </c>
      <c r="D33" s="1">
        <f t="shared" si="2"/>
        <v>0.31707317073170732</v>
      </c>
      <c r="E33">
        <v>16</v>
      </c>
      <c r="F33">
        <v>49</v>
      </c>
      <c r="G33" s="1">
        <f t="shared" si="0"/>
        <v>0.32653061224489793</v>
      </c>
      <c r="H33">
        <v>15</v>
      </c>
      <c r="I33">
        <v>74</v>
      </c>
      <c r="J33" s="1">
        <f t="shared" si="1"/>
        <v>0.20270270270270271</v>
      </c>
      <c r="K33">
        <f t="shared" si="3"/>
        <v>44</v>
      </c>
      <c r="L33">
        <f t="shared" si="3"/>
        <v>164</v>
      </c>
      <c r="M33" s="1">
        <f t="shared" si="4"/>
        <v>0.26829268292682928</v>
      </c>
    </row>
    <row r="34" spans="1:13" x14ac:dyDescent="0.25">
      <c r="A34" t="s">
        <v>33</v>
      </c>
      <c r="B34">
        <v>56</v>
      </c>
      <c r="C34">
        <v>228</v>
      </c>
      <c r="D34" s="1">
        <f t="shared" si="2"/>
        <v>0.24561403508771928</v>
      </c>
      <c r="E34">
        <v>27</v>
      </c>
      <c r="F34">
        <v>174</v>
      </c>
      <c r="G34" s="1">
        <f t="shared" si="0"/>
        <v>0.15517241379310345</v>
      </c>
      <c r="H34">
        <v>55</v>
      </c>
      <c r="I34">
        <v>512</v>
      </c>
      <c r="J34" s="1">
        <f t="shared" si="1"/>
        <v>0.107421875</v>
      </c>
      <c r="K34">
        <f t="shared" si="3"/>
        <v>138</v>
      </c>
      <c r="L34">
        <f t="shared" si="3"/>
        <v>914</v>
      </c>
      <c r="M34" s="1">
        <f t="shared" si="4"/>
        <v>0.15098468271334792</v>
      </c>
    </row>
    <row r="35" spans="1:13" x14ac:dyDescent="0.25">
      <c r="A35" t="s">
        <v>34</v>
      </c>
      <c r="B35">
        <v>396</v>
      </c>
      <c r="C35">
        <v>792</v>
      </c>
      <c r="D35" s="1">
        <f t="shared" si="2"/>
        <v>0.5</v>
      </c>
      <c r="E35">
        <v>324</v>
      </c>
      <c r="F35">
        <v>622</v>
      </c>
      <c r="G35" s="1">
        <f t="shared" si="0"/>
        <v>0.52090032154340837</v>
      </c>
      <c r="H35">
        <v>925</v>
      </c>
      <c r="I35">
        <v>1687</v>
      </c>
      <c r="J35" s="1">
        <f t="shared" si="1"/>
        <v>0.5483106105512745</v>
      </c>
      <c r="K35">
        <f t="shared" si="3"/>
        <v>1645</v>
      </c>
      <c r="L35">
        <f t="shared" si="3"/>
        <v>3101</v>
      </c>
      <c r="M35" s="1">
        <f t="shared" si="4"/>
        <v>0.53047404063205417</v>
      </c>
    </row>
    <row r="36" spans="1:13" x14ac:dyDescent="0.25">
      <c r="A36" t="s">
        <v>35</v>
      </c>
      <c r="B36">
        <v>21</v>
      </c>
      <c r="C36">
        <v>92</v>
      </c>
      <c r="D36" s="1">
        <f t="shared" si="2"/>
        <v>0.22826086956521738</v>
      </c>
      <c r="E36">
        <v>13</v>
      </c>
      <c r="F36">
        <v>69</v>
      </c>
      <c r="G36" s="1">
        <f t="shared" si="0"/>
        <v>0.18840579710144928</v>
      </c>
      <c r="H36">
        <v>9</v>
      </c>
      <c r="I36">
        <v>206</v>
      </c>
      <c r="J36" s="1">
        <f t="shared" si="1"/>
        <v>4.3689320388349516E-2</v>
      </c>
      <c r="K36">
        <f t="shared" si="3"/>
        <v>43</v>
      </c>
      <c r="L36">
        <f t="shared" si="3"/>
        <v>367</v>
      </c>
      <c r="M36" s="1">
        <f t="shared" si="4"/>
        <v>0.11716621253405994</v>
      </c>
    </row>
    <row r="37" spans="1:13" x14ac:dyDescent="0.25">
      <c r="A37" t="s">
        <v>36</v>
      </c>
      <c r="B37">
        <v>561</v>
      </c>
      <c r="C37">
        <v>2029</v>
      </c>
      <c r="D37" s="1">
        <f t="shared" si="2"/>
        <v>0.27649088220798423</v>
      </c>
      <c r="E37">
        <v>454</v>
      </c>
      <c r="F37">
        <v>1549</v>
      </c>
      <c r="G37" s="1">
        <f t="shared" si="0"/>
        <v>0.29309231762427373</v>
      </c>
      <c r="H37">
        <v>579</v>
      </c>
      <c r="I37">
        <v>3228</v>
      </c>
      <c r="J37" s="1">
        <f t="shared" si="1"/>
        <v>0.17936802973977695</v>
      </c>
      <c r="K37">
        <f t="shared" si="3"/>
        <v>1594</v>
      </c>
      <c r="L37">
        <f t="shared" si="3"/>
        <v>6806</v>
      </c>
      <c r="M37" s="1">
        <f t="shared" si="4"/>
        <v>0.23420511313546871</v>
      </c>
    </row>
    <row r="38" spans="1:13" x14ac:dyDescent="0.25">
      <c r="A38" t="s">
        <v>37</v>
      </c>
      <c r="B38">
        <v>378</v>
      </c>
      <c r="C38">
        <v>1623</v>
      </c>
      <c r="D38" s="1">
        <f t="shared" si="2"/>
        <v>0.23290203327171904</v>
      </c>
      <c r="E38">
        <v>261</v>
      </c>
      <c r="F38">
        <v>1210</v>
      </c>
      <c r="G38" s="1">
        <f t="shared" si="0"/>
        <v>0.21570247933884298</v>
      </c>
      <c r="H38">
        <v>405</v>
      </c>
      <c r="I38">
        <v>2608</v>
      </c>
      <c r="J38" s="1">
        <f t="shared" si="1"/>
        <v>0.15529141104294478</v>
      </c>
      <c r="K38">
        <f t="shared" si="3"/>
        <v>1044</v>
      </c>
      <c r="L38">
        <f t="shared" si="3"/>
        <v>5441</v>
      </c>
      <c r="M38" s="1">
        <f t="shared" si="4"/>
        <v>0.19187649329167433</v>
      </c>
    </row>
    <row r="39" spans="1:13" x14ac:dyDescent="0.25">
      <c r="A39" t="s">
        <v>38</v>
      </c>
      <c r="B39">
        <v>410</v>
      </c>
      <c r="C39">
        <v>844</v>
      </c>
      <c r="D39" s="1">
        <f t="shared" si="2"/>
        <v>0.48578199052132703</v>
      </c>
      <c r="E39">
        <v>298</v>
      </c>
      <c r="F39">
        <v>585</v>
      </c>
      <c r="G39" s="1">
        <f t="shared" si="0"/>
        <v>0.50940170940170937</v>
      </c>
      <c r="H39">
        <v>590</v>
      </c>
      <c r="I39">
        <v>1328</v>
      </c>
      <c r="J39" s="1">
        <f t="shared" si="1"/>
        <v>0.44427710843373491</v>
      </c>
      <c r="K39">
        <f t="shared" si="3"/>
        <v>1298</v>
      </c>
      <c r="L39">
        <f t="shared" si="3"/>
        <v>2757</v>
      </c>
      <c r="M39" s="1">
        <f t="shared" si="4"/>
        <v>0.47080159593761334</v>
      </c>
    </row>
    <row r="40" spans="1:13" x14ac:dyDescent="0.25">
      <c r="A40" t="s">
        <v>39</v>
      </c>
      <c r="B40">
        <v>590</v>
      </c>
      <c r="C40">
        <v>1981</v>
      </c>
      <c r="D40" s="1">
        <f t="shared" si="2"/>
        <v>0.2978293791014639</v>
      </c>
      <c r="E40">
        <v>284</v>
      </c>
      <c r="F40">
        <v>1344</v>
      </c>
      <c r="G40" s="1">
        <f t="shared" si="0"/>
        <v>0.21130952380952381</v>
      </c>
      <c r="H40">
        <v>375</v>
      </c>
      <c r="I40">
        <v>2789</v>
      </c>
      <c r="J40" s="1">
        <f t="shared" si="1"/>
        <v>0.13445679455001794</v>
      </c>
      <c r="K40">
        <f t="shared" si="3"/>
        <v>1249</v>
      </c>
      <c r="L40">
        <f t="shared" si="3"/>
        <v>6114</v>
      </c>
      <c r="M40" s="1">
        <f t="shared" si="4"/>
        <v>0.20428524697415767</v>
      </c>
    </row>
    <row r="41" spans="1:13" x14ac:dyDescent="0.25">
      <c r="A41" t="s">
        <v>40</v>
      </c>
      <c r="B41">
        <v>592</v>
      </c>
      <c r="C41">
        <v>1247</v>
      </c>
      <c r="D41" s="1">
        <f t="shared" si="2"/>
        <v>0.47473937449879711</v>
      </c>
      <c r="E41">
        <v>465</v>
      </c>
      <c r="F41">
        <v>939</v>
      </c>
      <c r="G41" s="1">
        <f t="shared" si="0"/>
        <v>0.49520766773162939</v>
      </c>
      <c r="H41">
        <v>837</v>
      </c>
      <c r="I41">
        <v>1920</v>
      </c>
      <c r="J41" s="1">
        <f t="shared" si="1"/>
        <v>0.43593749999999998</v>
      </c>
      <c r="K41">
        <f t="shared" si="3"/>
        <v>1894</v>
      </c>
      <c r="L41">
        <f t="shared" si="3"/>
        <v>4106</v>
      </c>
      <c r="M41" s="1">
        <f t="shared" si="4"/>
        <v>0.46127618119824648</v>
      </c>
    </row>
    <row r="42" spans="1:13" x14ac:dyDescent="0.25">
      <c r="A42" t="s">
        <v>41</v>
      </c>
      <c r="B42">
        <v>696</v>
      </c>
      <c r="C42">
        <v>1566</v>
      </c>
      <c r="D42" s="1">
        <f t="shared" si="2"/>
        <v>0.44444444444444442</v>
      </c>
      <c r="E42">
        <v>614</v>
      </c>
      <c r="F42">
        <v>1209</v>
      </c>
      <c r="G42" s="1">
        <f t="shared" si="0"/>
        <v>0.5078577336641853</v>
      </c>
      <c r="H42">
        <v>1215</v>
      </c>
      <c r="I42">
        <v>2914</v>
      </c>
      <c r="J42" s="1">
        <f t="shared" si="1"/>
        <v>0.41695264241592311</v>
      </c>
      <c r="K42">
        <f t="shared" si="3"/>
        <v>2525</v>
      </c>
      <c r="L42">
        <f t="shared" si="3"/>
        <v>5689</v>
      </c>
      <c r="M42" s="1">
        <f t="shared" si="4"/>
        <v>0.44383898751977502</v>
      </c>
    </row>
    <row r="43" spans="1:13" x14ac:dyDescent="0.25">
      <c r="A43" t="s">
        <v>42</v>
      </c>
      <c r="B43">
        <v>26</v>
      </c>
      <c r="C43">
        <v>62</v>
      </c>
      <c r="D43" s="1">
        <f t="shared" si="2"/>
        <v>0.41935483870967744</v>
      </c>
      <c r="E43">
        <v>11</v>
      </c>
      <c r="F43">
        <v>29</v>
      </c>
      <c r="G43" s="1">
        <f t="shared" si="0"/>
        <v>0.37931034482758619</v>
      </c>
      <c r="H43">
        <v>87</v>
      </c>
      <c r="I43">
        <v>142</v>
      </c>
      <c r="J43" s="1">
        <f t="shared" si="1"/>
        <v>0.61267605633802813</v>
      </c>
      <c r="K43">
        <f t="shared" si="3"/>
        <v>124</v>
      </c>
      <c r="L43">
        <f t="shared" si="3"/>
        <v>233</v>
      </c>
      <c r="M43" s="1">
        <f t="shared" si="4"/>
        <v>0.53218884120171672</v>
      </c>
    </row>
    <row r="44" spans="1:13" x14ac:dyDescent="0.25">
      <c r="A44" t="s">
        <v>43</v>
      </c>
      <c r="B44">
        <v>523</v>
      </c>
      <c r="C44">
        <v>1092</v>
      </c>
      <c r="D44" s="1">
        <f t="shared" si="2"/>
        <v>0.47893772893772896</v>
      </c>
      <c r="E44">
        <v>442</v>
      </c>
      <c r="F44">
        <v>876</v>
      </c>
      <c r="G44" s="1">
        <f t="shared" si="0"/>
        <v>0.50456621004566216</v>
      </c>
      <c r="H44">
        <v>722</v>
      </c>
      <c r="I44">
        <v>1611</v>
      </c>
      <c r="J44" s="1">
        <f t="shared" si="1"/>
        <v>0.44816883923029177</v>
      </c>
      <c r="K44">
        <f t="shared" si="3"/>
        <v>1687</v>
      </c>
      <c r="L44">
        <f t="shared" si="3"/>
        <v>3579</v>
      </c>
      <c r="M44" s="1">
        <f t="shared" si="4"/>
        <v>0.4713607152835988</v>
      </c>
    </row>
    <row r="45" spans="1:13" x14ac:dyDescent="0.25">
      <c r="A45" t="s">
        <v>44</v>
      </c>
      <c r="B45">
        <v>46</v>
      </c>
      <c r="C45">
        <v>148</v>
      </c>
      <c r="D45" s="1">
        <f t="shared" si="2"/>
        <v>0.3108108108108108</v>
      </c>
      <c r="E45">
        <v>55</v>
      </c>
      <c r="F45">
        <v>127</v>
      </c>
      <c r="G45" s="1">
        <f t="shared" si="0"/>
        <v>0.43307086614173229</v>
      </c>
      <c r="H45">
        <v>107</v>
      </c>
      <c r="I45">
        <v>316</v>
      </c>
      <c r="J45" s="1">
        <f t="shared" si="1"/>
        <v>0.33860759493670883</v>
      </c>
      <c r="K45">
        <f t="shared" si="3"/>
        <v>208</v>
      </c>
      <c r="L45">
        <f t="shared" si="3"/>
        <v>591</v>
      </c>
      <c r="M45" s="1">
        <f t="shared" si="4"/>
        <v>0.35194585448392557</v>
      </c>
    </row>
    <row r="46" spans="1:13" x14ac:dyDescent="0.25">
      <c r="A46" t="s">
        <v>45</v>
      </c>
      <c r="B46">
        <v>1158</v>
      </c>
      <c r="C46">
        <v>2167</v>
      </c>
      <c r="D46" s="1">
        <f t="shared" si="2"/>
        <v>0.53437932625749884</v>
      </c>
      <c r="E46">
        <v>919</v>
      </c>
      <c r="F46">
        <v>1638</v>
      </c>
      <c r="G46" s="1">
        <f t="shared" si="0"/>
        <v>0.56105006105006106</v>
      </c>
      <c r="H46">
        <v>1806</v>
      </c>
      <c r="I46">
        <v>3519</v>
      </c>
      <c r="J46" s="1">
        <f t="shared" si="1"/>
        <v>0.51321398124467177</v>
      </c>
      <c r="K46">
        <f t="shared" si="3"/>
        <v>3883</v>
      </c>
      <c r="L46">
        <f t="shared" si="3"/>
        <v>7324</v>
      </c>
      <c r="M46" s="1">
        <f t="shared" si="4"/>
        <v>0.53017476788640083</v>
      </c>
    </row>
    <row r="47" spans="1:13" s="6" customFormat="1" x14ac:dyDescent="0.25">
      <c r="A47" s="6" t="s">
        <v>120</v>
      </c>
      <c r="B47" s="6">
        <f>SUM(B2:B46)</f>
        <v>36959</v>
      </c>
      <c r="C47" s="6">
        <f t="shared" ref="C47:I47" si="5">SUM(C2:C46)</f>
        <v>89269</v>
      </c>
      <c r="D47" s="7">
        <f t="shared" si="2"/>
        <v>0.41401830422655123</v>
      </c>
      <c r="E47" s="6">
        <f t="shared" si="5"/>
        <v>27940</v>
      </c>
      <c r="F47" s="6">
        <f t="shared" si="5"/>
        <v>67567</v>
      </c>
      <c r="G47" s="7">
        <f t="shared" si="0"/>
        <v>0.41351547352997764</v>
      </c>
      <c r="H47" s="6">
        <f t="shared" si="5"/>
        <v>51051</v>
      </c>
      <c r="I47" s="6">
        <f t="shared" si="5"/>
        <v>150649</v>
      </c>
      <c r="J47" s="7">
        <f t="shared" si="1"/>
        <v>0.33887380599937605</v>
      </c>
      <c r="K47" s="6">
        <f t="shared" si="3"/>
        <v>115950</v>
      </c>
      <c r="L47" s="6">
        <f t="shared" si="3"/>
        <v>307485</v>
      </c>
      <c r="M47" s="7">
        <f t="shared" si="4"/>
        <v>0.37709156544221667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opLeftCell="H64" workbookViewId="0">
      <selection activeCell="K40" sqref="K40"/>
    </sheetView>
  </sheetViews>
  <sheetFormatPr baseColWidth="10" defaultRowHeight="15" x14ac:dyDescent="0.25"/>
  <cols>
    <col min="1" max="1" width="32.5703125" style="4" bestFit="1" customWidth="1"/>
    <col min="2" max="2" width="20.42578125" style="4" bestFit="1" customWidth="1"/>
    <col min="3" max="3" width="19.5703125" style="4" bestFit="1" customWidth="1"/>
    <col min="4" max="4" width="19.7109375" style="5" bestFit="1" customWidth="1"/>
    <col min="5" max="5" width="20.42578125" style="4" bestFit="1" customWidth="1"/>
    <col min="6" max="6" width="19.5703125" style="4" bestFit="1" customWidth="1"/>
    <col min="7" max="7" width="19.7109375" style="5" bestFit="1" customWidth="1"/>
    <col min="8" max="8" width="23.42578125" style="4" bestFit="1" customWidth="1"/>
    <col min="9" max="9" width="22.5703125" style="4" bestFit="1" customWidth="1"/>
    <col min="10" max="10" width="22.7109375" style="5" bestFit="1" customWidth="1"/>
    <col min="11" max="11" width="23" style="4" bestFit="1" customWidth="1"/>
    <col min="12" max="12" width="22.5703125" style="4" bestFit="1" customWidth="1"/>
    <col min="13" max="13" width="22.7109375" style="5" bestFit="1" customWidth="1"/>
    <col min="14" max="16384" width="11.42578125" style="4"/>
  </cols>
  <sheetData>
    <row r="1" spans="1:13" x14ac:dyDescent="0.25">
      <c r="A1" s="4" t="s">
        <v>46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5" t="s">
        <v>126</v>
      </c>
      <c r="H1" s="4" t="s">
        <v>127</v>
      </c>
      <c r="I1" s="4" t="s">
        <v>128</v>
      </c>
      <c r="J1" s="5" t="s">
        <v>129</v>
      </c>
      <c r="K1" s="4" t="s">
        <v>133</v>
      </c>
      <c r="L1" s="4" t="s">
        <v>131</v>
      </c>
      <c r="M1" s="5" t="s">
        <v>132</v>
      </c>
    </row>
    <row r="2" spans="1:13" x14ac:dyDescent="0.25">
      <c r="A2" s="4" t="s">
        <v>0</v>
      </c>
      <c r="B2" s="4">
        <v>266</v>
      </c>
      <c r="C2" s="4">
        <v>475</v>
      </c>
      <c r="D2" s="5">
        <f>B2/C2</f>
        <v>0.56000000000000005</v>
      </c>
      <c r="E2" s="4">
        <v>203</v>
      </c>
      <c r="F2" s="4">
        <v>343</v>
      </c>
      <c r="G2" s="5">
        <f>E2/F2</f>
        <v>0.59183673469387754</v>
      </c>
      <c r="H2" s="4">
        <v>574</v>
      </c>
      <c r="I2" s="4">
        <v>953</v>
      </c>
      <c r="J2" s="5">
        <f>H2/I2</f>
        <v>0.60230849947534104</v>
      </c>
      <c r="K2" s="4">
        <f>SUM(B2+E2+H2)</f>
        <v>1043</v>
      </c>
      <c r="L2" s="4">
        <f>SUM(C2+F2+I2)</f>
        <v>1771</v>
      </c>
      <c r="M2" s="5">
        <f>K2/L2</f>
        <v>0.58893280632411071</v>
      </c>
    </row>
    <row r="3" spans="1:13" x14ac:dyDescent="0.25">
      <c r="A3" s="4" t="s">
        <v>1</v>
      </c>
      <c r="B3" s="4">
        <v>291</v>
      </c>
      <c r="C3" s="4">
        <v>740</v>
      </c>
      <c r="D3" s="5">
        <f t="shared" ref="D3:D67" si="0">B3/C3</f>
        <v>0.39324324324324322</v>
      </c>
      <c r="E3" s="4">
        <v>227</v>
      </c>
      <c r="F3" s="4">
        <v>526</v>
      </c>
      <c r="G3" s="5">
        <f t="shared" ref="G3:G67" si="1">E3/F3</f>
        <v>0.43155893536121676</v>
      </c>
      <c r="H3" s="4">
        <v>317</v>
      </c>
      <c r="I3" s="4">
        <v>1273</v>
      </c>
      <c r="J3" s="5">
        <f t="shared" ref="J3:J67" si="2">H3/I3</f>
        <v>0.24901806755695208</v>
      </c>
      <c r="K3" s="4">
        <f t="shared" ref="K3:L67" si="3">SUM(B3+E3+H3)</f>
        <v>835</v>
      </c>
      <c r="L3" s="4">
        <f t="shared" si="3"/>
        <v>2539</v>
      </c>
      <c r="M3" s="5">
        <f t="shared" ref="M3:M67" si="4">K3/L3</f>
        <v>0.32886963371406064</v>
      </c>
    </row>
    <row r="4" spans="1:13" x14ac:dyDescent="0.25">
      <c r="A4" s="4" t="s">
        <v>47</v>
      </c>
      <c r="B4" s="4">
        <v>515</v>
      </c>
      <c r="C4" s="4">
        <v>1255</v>
      </c>
      <c r="D4" s="5">
        <f t="shared" si="0"/>
        <v>0.41035856573705182</v>
      </c>
      <c r="E4" s="4">
        <v>399</v>
      </c>
      <c r="F4" s="4">
        <v>967</v>
      </c>
      <c r="G4" s="5">
        <f t="shared" si="1"/>
        <v>0.41261633919338159</v>
      </c>
      <c r="H4" s="4">
        <v>578</v>
      </c>
      <c r="I4" s="4">
        <v>1894</v>
      </c>
      <c r="J4" s="5">
        <f t="shared" si="2"/>
        <v>0.30517423442449843</v>
      </c>
      <c r="K4" s="4">
        <f t="shared" si="3"/>
        <v>1492</v>
      </c>
      <c r="L4" s="4">
        <f t="shared" si="3"/>
        <v>4116</v>
      </c>
      <c r="M4" s="5">
        <f t="shared" si="4"/>
        <v>0.36248785228377067</v>
      </c>
    </row>
    <row r="5" spans="1:13" x14ac:dyDescent="0.25">
      <c r="A5" s="4" t="s">
        <v>48</v>
      </c>
      <c r="B5" s="4">
        <v>451</v>
      </c>
      <c r="C5" s="4">
        <v>993</v>
      </c>
      <c r="D5" s="5">
        <f t="shared" si="0"/>
        <v>0.45417925478348437</v>
      </c>
      <c r="E5" s="4">
        <v>340</v>
      </c>
      <c r="F5" s="4">
        <v>796</v>
      </c>
      <c r="G5" s="5">
        <f t="shared" si="1"/>
        <v>0.42713567839195982</v>
      </c>
      <c r="H5" s="4">
        <v>435</v>
      </c>
      <c r="I5" s="4">
        <v>1701</v>
      </c>
      <c r="J5" s="5">
        <f t="shared" si="2"/>
        <v>0.25573192239858905</v>
      </c>
      <c r="K5" s="4">
        <f t="shared" si="3"/>
        <v>1226</v>
      </c>
      <c r="L5" s="4">
        <f t="shared" si="3"/>
        <v>3490</v>
      </c>
      <c r="M5" s="5">
        <f t="shared" si="4"/>
        <v>0.3512893982808023</v>
      </c>
    </row>
    <row r="6" spans="1:13" x14ac:dyDescent="0.25">
      <c r="A6" s="4" t="s">
        <v>4</v>
      </c>
      <c r="B6" s="4">
        <v>368</v>
      </c>
      <c r="C6" s="4">
        <v>955</v>
      </c>
      <c r="D6" s="5">
        <f t="shared" si="0"/>
        <v>0.38534031413612563</v>
      </c>
      <c r="E6" s="4">
        <v>250</v>
      </c>
      <c r="F6" s="4">
        <v>777</v>
      </c>
      <c r="G6" s="5">
        <f t="shared" si="1"/>
        <v>0.32175032175032175</v>
      </c>
      <c r="H6" s="4">
        <v>331</v>
      </c>
      <c r="I6" s="4">
        <v>1387</v>
      </c>
      <c r="J6" s="5">
        <f t="shared" si="2"/>
        <v>0.23864455659697187</v>
      </c>
      <c r="K6" s="4">
        <f t="shared" si="3"/>
        <v>949</v>
      </c>
      <c r="L6" s="4">
        <f t="shared" si="3"/>
        <v>3119</v>
      </c>
      <c r="M6" s="5">
        <f t="shared" si="4"/>
        <v>0.30426418723949983</v>
      </c>
    </row>
    <row r="7" spans="1:13" x14ac:dyDescent="0.25">
      <c r="A7" s="4" t="s">
        <v>49</v>
      </c>
      <c r="B7" s="4">
        <v>536</v>
      </c>
      <c r="C7" s="4">
        <v>1503</v>
      </c>
      <c r="D7" s="5">
        <f t="shared" si="0"/>
        <v>0.35662009314703924</v>
      </c>
      <c r="E7" s="4">
        <v>382</v>
      </c>
      <c r="F7" s="4">
        <v>1137</v>
      </c>
      <c r="G7" s="5">
        <f t="shared" si="1"/>
        <v>0.33597185576077399</v>
      </c>
      <c r="H7" s="4">
        <v>564</v>
      </c>
      <c r="I7" s="4">
        <v>2361</v>
      </c>
      <c r="J7" s="5">
        <f t="shared" si="2"/>
        <v>0.23888182973316391</v>
      </c>
      <c r="K7" s="4">
        <f t="shared" si="3"/>
        <v>1482</v>
      </c>
      <c r="L7" s="4">
        <f t="shared" si="3"/>
        <v>5001</v>
      </c>
      <c r="M7" s="5">
        <f t="shared" si="4"/>
        <v>0.29634073185362925</v>
      </c>
    </row>
    <row r="8" spans="1:13" x14ac:dyDescent="0.25">
      <c r="A8" s="4" t="s">
        <v>7</v>
      </c>
      <c r="B8" s="4">
        <v>258</v>
      </c>
      <c r="C8" s="4">
        <v>486</v>
      </c>
      <c r="D8" s="5">
        <f t="shared" si="0"/>
        <v>0.53086419753086422</v>
      </c>
      <c r="E8" s="4">
        <v>186</v>
      </c>
      <c r="F8" s="4">
        <v>339</v>
      </c>
      <c r="G8" s="5">
        <f t="shared" si="1"/>
        <v>0.54867256637168138</v>
      </c>
      <c r="H8" s="4">
        <v>368</v>
      </c>
      <c r="I8" s="4">
        <v>769</v>
      </c>
      <c r="J8" s="5">
        <f t="shared" si="2"/>
        <v>0.47854356306892065</v>
      </c>
      <c r="K8" s="4">
        <f t="shared" si="3"/>
        <v>812</v>
      </c>
      <c r="L8" s="4">
        <f t="shared" si="3"/>
        <v>1594</v>
      </c>
      <c r="M8" s="5">
        <f t="shared" si="4"/>
        <v>0.50941028858218318</v>
      </c>
    </row>
    <row r="9" spans="1:13" x14ac:dyDescent="0.25">
      <c r="A9" s="4" t="s">
        <v>50</v>
      </c>
      <c r="B9" s="4">
        <v>489</v>
      </c>
      <c r="C9" s="4">
        <v>1589</v>
      </c>
      <c r="D9" s="5">
        <f t="shared" si="0"/>
        <v>0.30774071743234738</v>
      </c>
      <c r="E9" s="4">
        <v>268</v>
      </c>
      <c r="F9" s="4">
        <v>1115</v>
      </c>
      <c r="G9" s="5">
        <f t="shared" si="1"/>
        <v>0.24035874439461882</v>
      </c>
      <c r="H9" s="4">
        <v>395</v>
      </c>
      <c r="I9" s="4">
        <v>2456</v>
      </c>
      <c r="J9" s="5">
        <f t="shared" si="2"/>
        <v>0.16083061889250813</v>
      </c>
      <c r="K9" s="4">
        <f t="shared" si="3"/>
        <v>1152</v>
      </c>
      <c r="L9" s="4">
        <f t="shared" si="3"/>
        <v>5160</v>
      </c>
      <c r="M9" s="5">
        <f t="shared" si="4"/>
        <v>0.22325581395348837</v>
      </c>
    </row>
    <row r="10" spans="1:13" x14ac:dyDescent="0.25">
      <c r="A10" s="4" t="s">
        <v>9</v>
      </c>
      <c r="B10" s="4">
        <v>501</v>
      </c>
      <c r="C10" s="4">
        <v>1302</v>
      </c>
      <c r="D10" s="5">
        <f t="shared" si="0"/>
        <v>0.3847926267281106</v>
      </c>
      <c r="E10" s="4">
        <v>388</v>
      </c>
      <c r="F10" s="4">
        <v>931</v>
      </c>
      <c r="G10" s="5">
        <f t="shared" si="1"/>
        <v>0.41675617615467242</v>
      </c>
      <c r="H10" s="4">
        <v>954</v>
      </c>
      <c r="I10" s="4">
        <v>2380</v>
      </c>
      <c r="J10" s="5">
        <f t="shared" si="2"/>
        <v>0.4008403361344538</v>
      </c>
      <c r="K10" s="4">
        <f t="shared" si="3"/>
        <v>1843</v>
      </c>
      <c r="L10" s="4">
        <f t="shared" si="3"/>
        <v>4613</v>
      </c>
      <c r="M10" s="5">
        <f t="shared" si="4"/>
        <v>0.39952308692824628</v>
      </c>
    </row>
    <row r="11" spans="1:13" x14ac:dyDescent="0.25">
      <c r="A11" s="4" t="s">
        <v>10</v>
      </c>
      <c r="B11" s="4">
        <v>277</v>
      </c>
      <c r="C11" s="4">
        <v>565</v>
      </c>
      <c r="D11" s="5">
        <f t="shared" si="0"/>
        <v>0.49026548672566372</v>
      </c>
      <c r="E11" s="4">
        <v>258</v>
      </c>
      <c r="F11" s="4">
        <v>452</v>
      </c>
      <c r="G11" s="5">
        <f t="shared" si="1"/>
        <v>0.57079646017699115</v>
      </c>
      <c r="H11" s="4">
        <v>460</v>
      </c>
      <c r="I11" s="4">
        <v>807</v>
      </c>
      <c r="J11" s="5">
        <f t="shared" si="2"/>
        <v>0.57001239157372985</v>
      </c>
      <c r="K11" s="4">
        <f t="shared" si="3"/>
        <v>995</v>
      </c>
      <c r="L11" s="4">
        <f t="shared" si="3"/>
        <v>1824</v>
      </c>
      <c r="M11" s="5">
        <f t="shared" si="4"/>
        <v>0.54550438596491224</v>
      </c>
    </row>
    <row r="12" spans="1:13" x14ac:dyDescent="0.25">
      <c r="A12" s="4" t="s">
        <v>11</v>
      </c>
      <c r="B12" s="4">
        <v>121</v>
      </c>
      <c r="C12" s="4">
        <v>328</v>
      </c>
      <c r="D12" s="5">
        <f t="shared" si="0"/>
        <v>0.36890243902439024</v>
      </c>
      <c r="E12" s="4">
        <v>93</v>
      </c>
      <c r="F12" s="4">
        <v>255</v>
      </c>
      <c r="G12" s="5">
        <f t="shared" si="1"/>
        <v>0.36470588235294116</v>
      </c>
      <c r="H12" s="4">
        <v>137</v>
      </c>
      <c r="I12" s="4">
        <v>624</v>
      </c>
      <c r="J12" s="5">
        <f t="shared" si="2"/>
        <v>0.21955128205128205</v>
      </c>
      <c r="K12" s="4">
        <f t="shared" si="3"/>
        <v>351</v>
      </c>
      <c r="L12" s="4">
        <f t="shared" si="3"/>
        <v>1207</v>
      </c>
      <c r="M12" s="5">
        <f t="shared" si="4"/>
        <v>0.29080364540182269</v>
      </c>
    </row>
    <row r="13" spans="1:13" x14ac:dyDescent="0.25">
      <c r="A13" s="4" t="s">
        <v>12</v>
      </c>
      <c r="B13" s="4">
        <v>486</v>
      </c>
      <c r="C13" s="4">
        <v>837</v>
      </c>
      <c r="D13" s="5">
        <f t="shared" si="0"/>
        <v>0.58064516129032262</v>
      </c>
      <c r="E13" s="4">
        <v>341</v>
      </c>
      <c r="F13" s="4">
        <v>545</v>
      </c>
      <c r="G13" s="5">
        <f t="shared" si="1"/>
        <v>0.62568807339449539</v>
      </c>
      <c r="H13" s="4">
        <v>533</v>
      </c>
      <c r="I13" s="4">
        <v>1216</v>
      </c>
      <c r="J13" s="5">
        <f t="shared" si="2"/>
        <v>0.43832236842105265</v>
      </c>
      <c r="K13" s="4">
        <f t="shared" si="3"/>
        <v>1360</v>
      </c>
      <c r="L13" s="4">
        <f t="shared" si="3"/>
        <v>2598</v>
      </c>
      <c r="M13" s="5">
        <f t="shared" si="4"/>
        <v>0.52347959969207081</v>
      </c>
    </row>
    <row r="14" spans="1:13" x14ac:dyDescent="0.25">
      <c r="A14" s="4" t="s">
        <v>13</v>
      </c>
      <c r="B14" s="4">
        <v>347</v>
      </c>
      <c r="C14" s="4">
        <v>744</v>
      </c>
      <c r="D14" s="5">
        <f t="shared" si="0"/>
        <v>0.46639784946236557</v>
      </c>
      <c r="E14" s="4">
        <v>187</v>
      </c>
      <c r="F14" s="4">
        <v>538</v>
      </c>
      <c r="G14" s="5">
        <f t="shared" si="1"/>
        <v>0.34758364312267659</v>
      </c>
      <c r="H14" s="4">
        <v>351</v>
      </c>
      <c r="I14" s="4">
        <v>1189</v>
      </c>
      <c r="J14" s="5">
        <f t="shared" si="2"/>
        <v>0.29520605550883094</v>
      </c>
      <c r="K14" s="4">
        <f t="shared" si="3"/>
        <v>885</v>
      </c>
      <c r="L14" s="4">
        <f t="shared" si="3"/>
        <v>2471</v>
      </c>
      <c r="M14" s="5">
        <f t="shared" si="4"/>
        <v>0.35815459328207205</v>
      </c>
    </row>
    <row r="15" spans="1:13" x14ac:dyDescent="0.25">
      <c r="A15" s="4" t="s">
        <v>51</v>
      </c>
      <c r="B15" s="4">
        <v>646</v>
      </c>
      <c r="C15" s="4">
        <v>1417</v>
      </c>
      <c r="D15" s="5">
        <f t="shared" si="0"/>
        <v>0.45589273112208895</v>
      </c>
      <c r="E15" s="4">
        <v>467</v>
      </c>
      <c r="F15" s="4">
        <v>949</v>
      </c>
      <c r="G15" s="5">
        <f t="shared" si="1"/>
        <v>0.49209694415173866</v>
      </c>
      <c r="H15" s="4">
        <v>1024</v>
      </c>
      <c r="I15" s="4">
        <v>2127</v>
      </c>
      <c r="J15" s="5">
        <f t="shared" si="2"/>
        <v>0.48142924306535023</v>
      </c>
      <c r="K15" s="4">
        <f t="shared" si="3"/>
        <v>2137</v>
      </c>
      <c r="L15" s="4">
        <f t="shared" si="3"/>
        <v>4493</v>
      </c>
      <c r="M15" s="5">
        <f t="shared" si="4"/>
        <v>0.47562875584242154</v>
      </c>
    </row>
    <row r="16" spans="1:13" x14ac:dyDescent="0.25">
      <c r="A16" s="4" t="s">
        <v>52</v>
      </c>
      <c r="B16" s="4">
        <v>85</v>
      </c>
      <c r="C16" s="4">
        <v>299</v>
      </c>
      <c r="D16" s="5">
        <f t="shared" si="0"/>
        <v>0.28428093645484948</v>
      </c>
      <c r="E16" s="4">
        <v>56</v>
      </c>
      <c r="F16" s="4">
        <v>217</v>
      </c>
      <c r="G16" s="5">
        <f t="shared" si="1"/>
        <v>0.25806451612903225</v>
      </c>
      <c r="H16" s="4">
        <v>57</v>
      </c>
      <c r="I16" s="4">
        <v>626</v>
      </c>
      <c r="J16" s="5">
        <f t="shared" si="2"/>
        <v>9.1054313099041537E-2</v>
      </c>
      <c r="K16" s="4">
        <f t="shared" si="3"/>
        <v>198</v>
      </c>
      <c r="L16" s="4">
        <f t="shared" si="3"/>
        <v>1142</v>
      </c>
      <c r="M16" s="5">
        <f t="shared" si="4"/>
        <v>0.1733800350262697</v>
      </c>
    </row>
    <row r="17" spans="1:13" x14ac:dyDescent="0.25">
      <c r="A17" s="4" t="s">
        <v>53</v>
      </c>
      <c r="B17" s="4">
        <v>410</v>
      </c>
      <c r="C17" s="4">
        <v>1195</v>
      </c>
      <c r="D17" s="5">
        <f t="shared" si="0"/>
        <v>0.34309623430962344</v>
      </c>
      <c r="E17" s="4">
        <v>325</v>
      </c>
      <c r="F17" s="4">
        <v>940</v>
      </c>
      <c r="G17" s="5">
        <f t="shared" si="1"/>
        <v>0.34574468085106386</v>
      </c>
      <c r="H17" s="4">
        <v>579</v>
      </c>
      <c r="I17" s="4">
        <v>2306</v>
      </c>
      <c r="J17" s="5">
        <f t="shared" si="2"/>
        <v>0.25108412836079791</v>
      </c>
      <c r="K17" s="4">
        <f t="shared" si="3"/>
        <v>1314</v>
      </c>
      <c r="L17" s="4">
        <f t="shared" si="3"/>
        <v>4441</v>
      </c>
      <c r="M17" s="5">
        <f t="shared" si="4"/>
        <v>0.29587930646250843</v>
      </c>
    </row>
    <row r="18" spans="1:13" x14ac:dyDescent="0.25">
      <c r="A18" s="4" t="s">
        <v>54</v>
      </c>
      <c r="B18" s="4">
        <v>574</v>
      </c>
      <c r="C18" s="4">
        <v>1297</v>
      </c>
      <c r="D18" s="5">
        <f t="shared" si="0"/>
        <v>0.44255975327679259</v>
      </c>
      <c r="E18" s="4">
        <v>498</v>
      </c>
      <c r="F18" s="4">
        <v>985</v>
      </c>
      <c r="G18" s="5">
        <f t="shared" si="1"/>
        <v>0.50558375634517772</v>
      </c>
      <c r="H18" s="4">
        <v>1264</v>
      </c>
      <c r="I18" s="4">
        <v>2445</v>
      </c>
      <c r="J18" s="5">
        <f t="shared" si="2"/>
        <v>0.51697341513292439</v>
      </c>
      <c r="K18" s="4">
        <f t="shared" si="3"/>
        <v>2336</v>
      </c>
      <c r="L18" s="4">
        <f t="shared" si="3"/>
        <v>4727</v>
      </c>
      <c r="M18" s="5">
        <f t="shared" si="4"/>
        <v>0.49418235667442351</v>
      </c>
    </row>
    <row r="19" spans="1:13" x14ac:dyDescent="0.25">
      <c r="A19" s="4" t="s">
        <v>55</v>
      </c>
      <c r="B19" s="4">
        <v>730</v>
      </c>
      <c r="C19" s="4">
        <v>1400</v>
      </c>
      <c r="D19" s="5">
        <f t="shared" si="0"/>
        <v>0.52142857142857146</v>
      </c>
      <c r="E19" s="4">
        <v>531</v>
      </c>
      <c r="F19" s="4">
        <v>1036</v>
      </c>
      <c r="G19" s="5">
        <f t="shared" si="1"/>
        <v>0.51254826254826258</v>
      </c>
      <c r="H19" s="4">
        <v>1229</v>
      </c>
      <c r="I19" s="4">
        <v>2078</v>
      </c>
      <c r="J19" s="5">
        <f t="shared" si="2"/>
        <v>0.59143407122232916</v>
      </c>
      <c r="K19" s="4">
        <f t="shared" si="3"/>
        <v>2490</v>
      </c>
      <c r="L19" s="4">
        <f t="shared" si="3"/>
        <v>4514</v>
      </c>
      <c r="M19" s="5">
        <f t="shared" si="4"/>
        <v>0.55161719096145323</v>
      </c>
    </row>
    <row r="20" spans="1:13" x14ac:dyDescent="0.25">
      <c r="A20" s="4" t="s">
        <v>56</v>
      </c>
      <c r="B20" s="4">
        <v>209</v>
      </c>
      <c r="C20" s="4">
        <v>520</v>
      </c>
      <c r="D20" s="5">
        <f t="shared" si="0"/>
        <v>0.40192307692307694</v>
      </c>
      <c r="E20" s="4">
        <v>159</v>
      </c>
      <c r="F20" s="4">
        <v>400</v>
      </c>
      <c r="G20" s="5">
        <f t="shared" si="1"/>
        <v>0.39750000000000002</v>
      </c>
      <c r="H20" s="4">
        <v>251</v>
      </c>
      <c r="I20" s="4">
        <v>893</v>
      </c>
      <c r="J20" s="5">
        <f t="shared" si="2"/>
        <v>0.2810750279955207</v>
      </c>
      <c r="K20" s="4">
        <f t="shared" si="3"/>
        <v>619</v>
      </c>
      <c r="L20" s="4">
        <f t="shared" si="3"/>
        <v>1813</v>
      </c>
      <c r="M20" s="5">
        <f t="shared" si="4"/>
        <v>0.34142305570877002</v>
      </c>
    </row>
    <row r="21" spans="1:13" x14ac:dyDescent="0.25">
      <c r="A21" s="4" t="s">
        <v>57</v>
      </c>
      <c r="B21" s="4">
        <v>658</v>
      </c>
      <c r="C21" s="4">
        <v>1894</v>
      </c>
      <c r="D21" s="5">
        <f t="shared" si="0"/>
        <v>0.34741288278775079</v>
      </c>
      <c r="E21" s="4">
        <v>383</v>
      </c>
      <c r="F21" s="4">
        <v>1311</v>
      </c>
      <c r="G21" s="5">
        <f t="shared" si="1"/>
        <v>0.29214340198321892</v>
      </c>
      <c r="H21" s="4">
        <v>630</v>
      </c>
      <c r="I21" s="4">
        <v>2675</v>
      </c>
      <c r="J21" s="5">
        <f t="shared" si="2"/>
        <v>0.23551401869158878</v>
      </c>
      <c r="K21" s="4">
        <f t="shared" si="3"/>
        <v>1671</v>
      </c>
      <c r="L21" s="4">
        <f t="shared" si="3"/>
        <v>5880</v>
      </c>
      <c r="M21" s="5">
        <f t="shared" si="4"/>
        <v>0.28418367346938778</v>
      </c>
    </row>
    <row r="22" spans="1:13" x14ac:dyDescent="0.25">
      <c r="A22" s="4" t="s">
        <v>58</v>
      </c>
      <c r="B22" s="4">
        <v>314</v>
      </c>
      <c r="C22" s="4">
        <v>1019</v>
      </c>
      <c r="D22" s="5">
        <f t="shared" si="0"/>
        <v>0.30814524043179586</v>
      </c>
      <c r="E22" s="4">
        <v>217</v>
      </c>
      <c r="F22" s="4">
        <v>899</v>
      </c>
      <c r="G22" s="5">
        <f t="shared" si="1"/>
        <v>0.2413793103448276</v>
      </c>
      <c r="H22" s="4">
        <v>315</v>
      </c>
      <c r="I22" s="4">
        <v>1567</v>
      </c>
      <c r="J22" s="5">
        <f t="shared" si="2"/>
        <v>0.20102105934907466</v>
      </c>
      <c r="K22" s="4">
        <f t="shared" si="3"/>
        <v>846</v>
      </c>
      <c r="L22" s="4">
        <f t="shared" si="3"/>
        <v>3485</v>
      </c>
      <c r="M22" s="5">
        <f t="shared" si="4"/>
        <v>0.24275466284074607</v>
      </c>
    </row>
    <row r="23" spans="1:13" x14ac:dyDescent="0.25">
      <c r="A23" s="4" t="s">
        <v>117</v>
      </c>
      <c r="B23" s="4">
        <v>377</v>
      </c>
      <c r="C23" s="4">
        <v>944</v>
      </c>
      <c r="D23" s="5">
        <f t="shared" si="0"/>
        <v>0.39936440677966101</v>
      </c>
      <c r="E23" s="4">
        <v>258</v>
      </c>
      <c r="F23" s="4">
        <v>731</v>
      </c>
      <c r="G23" s="5">
        <f t="shared" si="1"/>
        <v>0.35294117647058826</v>
      </c>
      <c r="H23" s="4">
        <v>367</v>
      </c>
      <c r="I23" s="4">
        <v>1320</v>
      </c>
      <c r="J23" s="5">
        <f t="shared" si="2"/>
        <v>0.27803030303030302</v>
      </c>
      <c r="K23" s="4">
        <f t="shared" si="3"/>
        <v>1002</v>
      </c>
      <c r="L23" s="4">
        <f t="shared" si="3"/>
        <v>2995</v>
      </c>
      <c r="M23" s="5">
        <f t="shared" si="4"/>
        <v>0.33455759599332219</v>
      </c>
    </row>
    <row r="24" spans="1:13" x14ac:dyDescent="0.25">
      <c r="A24" s="4" t="s">
        <v>59</v>
      </c>
      <c r="B24" s="4">
        <v>628</v>
      </c>
      <c r="C24" s="4">
        <v>1512</v>
      </c>
      <c r="D24" s="5">
        <f t="shared" si="0"/>
        <v>0.41534391534391535</v>
      </c>
      <c r="E24" s="4">
        <v>469</v>
      </c>
      <c r="F24" s="4">
        <v>1238</v>
      </c>
      <c r="G24" s="5">
        <f t="shared" si="1"/>
        <v>0.3788368336025848</v>
      </c>
      <c r="H24" s="4">
        <v>1003</v>
      </c>
      <c r="I24" s="4">
        <v>2939</v>
      </c>
      <c r="J24" s="5">
        <f t="shared" si="2"/>
        <v>0.34127254168084381</v>
      </c>
      <c r="K24" s="4">
        <f t="shared" si="3"/>
        <v>2100</v>
      </c>
      <c r="L24" s="4">
        <f t="shared" si="3"/>
        <v>5689</v>
      </c>
      <c r="M24" s="5">
        <f t="shared" si="4"/>
        <v>0.36913341536298117</v>
      </c>
    </row>
    <row r="25" spans="1:13" x14ac:dyDescent="0.25">
      <c r="A25" s="4" t="s">
        <v>60</v>
      </c>
      <c r="B25" s="4">
        <v>319</v>
      </c>
      <c r="C25" s="4">
        <v>645</v>
      </c>
      <c r="D25" s="5">
        <f t="shared" si="0"/>
        <v>0.49457364341085269</v>
      </c>
      <c r="E25" s="4">
        <v>256</v>
      </c>
      <c r="F25" s="4">
        <v>481</v>
      </c>
      <c r="G25" s="5">
        <f t="shared" si="1"/>
        <v>0.53222453222453225</v>
      </c>
      <c r="H25" s="4">
        <v>537</v>
      </c>
      <c r="I25" s="4">
        <v>1003</v>
      </c>
      <c r="J25" s="5">
        <f t="shared" si="2"/>
        <v>0.53539381854436685</v>
      </c>
      <c r="K25" s="4">
        <f t="shared" si="3"/>
        <v>1112</v>
      </c>
      <c r="L25" s="4">
        <f t="shared" si="3"/>
        <v>2129</v>
      </c>
      <c r="M25" s="5">
        <f t="shared" si="4"/>
        <v>0.52231094410521373</v>
      </c>
    </row>
    <row r="26" spans="1:13" x14ac:dyDescent="0.25">
      <c r="A26" s="4" t="s">
        <v>61</v>
      </c>
      <c r="B26" s="4">
        <v>440</v>
      </c>
      <c r="C26" s="4">
        <v>1001</v>
      </c>
      <c r="D26" s="5">
        <f t="shared" si="0"/>
        <v>0.43956043956043955</v>
      </c>
      <c r="E26" s="4">
        <v>320</v>
      </c>
      <c r="F26" s="4">
        <v>792</v>
      </c>
      <c r="G26" s="5">
        <f t="shared" si="1"/>
        <v>0.40404040404040403</v>
      </c>
      <c r="H26" s="4">
        <v>512</v>
      </c>
      <c r="I26" s="4">
        <v>1492</v>
      </c>
      <c r="J26" s="5">
        <f t="shared" si="2"/>
        <v>0.34316353887399464</v>
      </c>
      <c r="K26" s="4">
        <f t="shared" si="3"/>
        <v>1272</v>
      </c>
      <c r="L26" s="4">
        <f t="shared" si="3"/>
        <v>3285</v>
      </c>
      <c r="M26" s="5">
        <f t="shared" si="4"/>
        <v>0.38721461187214612</v>
      </c>
    </row>
    <row r="27" spans="1:13" x14ac:dyDescent="0.25">
      <c r="A27" s="4" t="s">
        <v>62</v>
      </c>
      <c r="B27" s="4">
        <v>244</v>
      </c>
      <c r="C27" s="4">
        <v>525</v>
      </c>
      <c r="D27" s="5">
        <f t="shared" si="0"/>
        <v>0.46476190476190476</v>
      </c>
      <c r="E27" s="4">
        <v>185</v>
      </c>
      <c r="F27" s="4">
        <v>402</v>
      </c>
      <c r="G27" s="5">
        <f t="shared" si="1"/>
        <v>0.46019900497512439</v>
      </c>
      <c r="H27" s="4">
        <v>287</v>
      </c>
      <c r="I27" s="4">
        <v>698</v>
      </c>
      <c r="J27" s="5">
        <f t="shared" si="2"/>
        <v>0.41117478510028654</v>
      </c>
      <c r="K27" s="4">
        <f t="shared" si="3"/>
        <v>716</v>
      </c>
      <c r="L27" s="4">
        <f t="shared" si="3"/>
        <v>1625</v>
      </c>
      <c r="M27" s="5">
        <f t="shared" si="4"/>
        <v>0.44061538461538463</v>
      </c>
    </row>
    <row r="28" spans="1:13" x14ac:dyDescent="0.25">
      <c r="A28" s="4" t="s">
        <v>17</v>
      </c>
      <c r="B28" s="4">
        <v>471</v>
      </c>
      <c r="C28" s="4">
        <v>1035</v>
      </c>
      <c r="D28" s="5">
        <f t="shared" si="0"/>
        <v>0.45507246376811594</v>
      </c>
      <c r="E28" s="4">
        <v>325</v>
      </c>
      <c r="F28" s="4">
        <v>713</v>
      </c>
      <c r="G28" s="5">
        <f t="shared" si="1"/>
        <v>0.45582047685834504</v>
      </c>
      <c r="H28" s="4">
        <v>631</v>
      </c>
      <c r="I28" s="4">
        <v>1676</v>
      </c>
      <c r="J28" s="5">
        <f t="shared" si="2"/>
        <v>0.37649164677804298</v>
      </c>
      <c r="K28" s="4">
        <f t="shared" si="3"/>
        <v>1427</v>
      </c>
      <c r="L28" s="4">
        <f t="shared" si="3"/>
        <v>3424</v>
      </c>
      <c r="M28" s="5">
        <f t="shared" si="4"/>
        <v>0.4167640186915888</v>
      </c>
    </row>
    <row r="29" spans="1:13" x14ac:dyDescent="0.25">
      <c r="A29" s="4" t="s">
        <v>18</v>
      </c>
      <c r="B29" s="4">
        <v>260</v>
      </c>
      <c r="C29" s="4">
        <v>590</v>
      </c>
      <c r="D29" s="5">
        <f t="shared" si="0"/>
        <v>0.44067796610169491</v>
      </c>
      <c r="E29" s="4">
        <v>189</v>
      </c>
      <c r="F29" s="4">
        <v>402</v>
      </c>
      <c r="G29" s="5">
        <f t="shared" si="1"/>
        <v>0.47014925373134331</v>
      </c>
      <c r="H29" s="4">
        <v>388</v>
      </c>
      <c r="I29" s="4">
        <v>886</v>
      </c>
      <c r="J29" s="5">
        <f t="shared" si="2"/>
        <v>0.43792325056433407</v>
      </c>
      <c r="K29" s="4">
        <f t="shared" si="3"/>
        <v>837</v>
      </c>
      <c r="L29" s="4">
        <f t="shared" si="3"/>
        <v>1878</v>
      </c>
      <c r="M29" s="5">
        <f t="shared" si="4"/>
        <v>0.44568690095846647</v>
      </c>
    </row>
    <row r="30" spans="1:13" x14ac:dyDescent="0.25">
      <c r="A30" s="4" t="s">
        <v>63</v>
      </c>
      <c r="B30" s="4">
        <v>496</v>
      </c>
      <c r="C30" s="4">
        <v>1120</v>
      </c>
      <c r="D30" s="5">
        <f t="shared" si="0"/>
        <v>0.44285714285714284</v>
      </c>
      <c r="E30" s="4">
        <v>247</v>
      </c>
      <c r="F30" s="4">
        <v>724</v>
      </c>
      <c r="G30" s="5">
        <f t="shared" si="1"/>
        <v>0.34116022099447513</v>
      </c>
      <c r="H30" s="4">
        <v>289</v>
      </c>
      <c r="I30" s="4">
        <v>1580</v>
      </c>
      <c r="J30" s="5">
        <f t="shared" si="2"/>
        <v>0.18291139240506329</v>
      </c>
      <c r="K30" s="4">
        <f t="shared" si="3"/>
        <v>1032</v>
      </c>
      <c r="L30" s="4">
        <f t="shared" si="3"/>
        <v>3424</v>
      </c>
      <c r="M30" s="5">
        <f t="shared" si="4"/>
        <v>0.30140186915887851</v>
      </c>
    </row>
    <row r="31" spans="1:13" x14ac:dyDescent="0.25">
      <c r="A31" s="4" t="s">
        <v>64</v>
      </c>
      <c r="B31" s="4">
        <v>393</v>
      </c>
      <c r="C31" s="4">
        <v>928</v>
      </c>
      <c r="D31" s="5">
        <f t="shared" si="0"/>
        <v>0.42349137931034481</v>
      </c>
      <c r="E31" s="4">
        <v>205</v>
      </c>
      <c r="F31" s="4">
        <v>622</v>
      </c>
      <c r="G31" s="5">
        <f t="shared" si="1"/>
        <v>0.32958199356913181</v>
      </c>
      <c r="H31" s="4">
        <v>350</v>
      </c>
      <c r="I31" s="4">
        <v>1861</v>
      </c>
      <c r="J31" s="5">
        <f t="shared" si="2"/>
        <v>0.18807092960773777</v>
      </c>
      <c r="K31" s="4">
        <f t="shared" si="3"/>
        <v>948</v>
      </c>
      <c r="L31" s="4">
        <f t="shared" si="3"/>
        <v>3411</v>
      </c>
      <c r="M31" s="5">
        <f t="shared" si="4"/>
        <v>0.27792436235708001</v>
      </c>
    </row>
    <row r="32" spans="1:13" x14ac:dyDescent="0.25">
      <c r="A32" s="4" t="s">
        <v>20</v>
      </c>
      <c r="B32" s="4">
        <v>291</v>
      </c>
      <c r="C32" s="4">
        <v>633</v>
      </c>
      <c r="D32" s="5">
        <f t="shared" si="0"/>
        <v>0.45971563981042651</v>
      </c>
      <c r="E32" s="4">
        <v>232</v>
      </c>
      <c r="F32" s="4">
        <v>465</v>
      </c>
      <c r="G32" s="5">
        <f t="shared" si="1"/>
        <v>0.49892473118279568</v>
      </c>
      <c r="H32" s="4">
        <v>407</v>
      </c>
      <c r="I32" s="4">
        <v>923</v>
      </c>
      <c r="J32" s="5">
        <f t="shared" si="2"/>
        <v>0.4409534127843987</v>
      </c>
      <c r="K32" s="4">
        <f t="shared" si="3"/>
        <v>930</v>
      </c>
      <c r="L32" s="4">
        <f t="shared" si="3"/>
        <v>2021</v>
      </c>
      <c r="M32" s="5">
        <f t="shared" si="4"/>
        <v>0.46016823354774866</v>
      </c>
    </row>
    <row r="33" spans="1:13" x14ac:dyDescent="0.25">
      <c r="A33" s="4" t="s">
        <v>65</v>
      </c>
      <c r="B33" s="4">
        <v>294</v>
      </c>
      <c r="C33" s="4">
        <v>906</v>
      </c>
      <c r="D33" s="5">
        <f t="shared" si="0"/>
        <v>0.32450331125827814</v>
      </c>
      <c r="E33" s="4">
        <v>160</v>
      </c>
      <c r="F33" s="4">
        <v>614</v>
      </c>
      <c r="G33" s="5">
        <f t="shared" si="1"/>
        <v>0.26058631921824105</v>
      </c>
      <c r="H33" s="4">
        <v>303</v>
      </c>
      <c r="I33" s="4">
        <v>1383</v>
      </c>
      <c r="J33" s="5">
        <f t="shared" si="2"/>
        <v>0.21908893709327548</v>
      </c>
      <c r="K33" s="4">
        <f t="shared" si="3"/>
        <v>757</v>
      </c>
      <c r="L33" s="4">
        <f t="shared" si="3"/>
        <v>2903</v>
      </c>
      <c r="M33" s="5">
        <f t="shared" si="4"/>
        <v>0.26076472614536689</v>
      </c>
    </row>
    <row r="34" spans="1:13" x14ac:dyDescent="0.25">
      <c r="A34" s="4" t="s">
        <v>22</v>
      </c>
      <c r="B34" s="4">
        <v>618</v>
      </c>
      <c r="C34" s="4">
        <v>1560</v>
      </c>
      <c r="D34" s="5">
        <f t="shared" si="0"/>
        <v>0.39615384615384613</v>
      </c>
      <c r="E34" s="4">
        <v>502</v>
      </c>
      <c r="F34" s="4">
        <v>1043</v>
      </c>
      <c r="G34" s="5">
        <f t="shared" si="1"/>
        <v>0.48130393096836049</v>
      </c>
      <c r="H34" s="4">
        <v>1075</v>
      </c>
      <c r="I34" s="4">
        <v>2131</v>
      </c>
      <c r="J34" s="5">
        <f t="shared" si="2"/>
        <v>0.50445800093852655</v>
      </c>
      <c r="K34" s="4">
        <f t="shared" si="3"/>
        <v>2195</v>
      </c>
      <c r="L34" s="4">
        <f t="shared" si="3"/>
        <v>4734</v>
      </c>
      <c r="M34" s="5">
        <f t="shared" si="4"/>
        <v>0.46366708914237431</v>
      </c>
    </row>
    <row r="35" spans="1:13" x14ac:dyDescent="0.25">
      <c r="A35" s="4" t="s">
        <v>66</v>
      </c>
      <c r="B35" s="4">
        <v>208</v>
      </c>
      <c r="C35" s="4">
        <v>594</v>
      </c>
      <c r="D35" s="5">
        <f t="shared" si="0"/>
        <v>0.35016835016835018</v>
      </c>
      <c r="E35" s="4">
        <v>156</v>
      </c>
      <c r="F35" s="4">
        <v>496</v>
      </c>
      <c r="G35" s="5">
        <f t="shared" si="1"/>
        <v>0.31451612903225806</v>
      </c>
      <c r="H35" s="4">
        <v>170</v>
      </c>
      <c r="I35" s="4">
        <v>907</v>
      </c>
      <c r="J35" s="5">
        <f t="shared" si="2"/>
        <v>0.1874310915104741</v>
      </c>
      <c r="K35" s="4">
        <f t="shared" si="3"/>
        <v>534</v>
      </c>
      <c r="L35" s="4">
        <f t="shared" si="3"/>
        <v>1997</v>
      </c>
      <c r="M35" s="5">
        <f t="shared" si="4"/>
        <v>0.26740110165247871</v>
      </c>
    </row>
    <row r="36" spans="1:13" x14ac:dyDescent="0.25">
      <c r="A36" s="4" t="s">
        <v>67</v>
      </c>
      <c r="B36" s="4">
        <v>537</v>
      </c>
      <c r="C36" s="4">
        <v>1119</v>
      </c>
      <c r="D36" s="5">
        <f t="shared" si="0"/>
        <v>0.47989276139410186</v>
      </c>
      <c r="E36" s="4">
        <v>453</v>
      </c>
      <c r="F36" s="4">
        <v>853</v>
      </c>
      <c r="G36" s="5">
        <f t="shared" si="1"/>
        <v>0.53106682297772567</v>
      </c>
      <c r="H36" s="4">
        <v>722</v>
      </c>
      <c r="I36" s="4">
        <v>1465</v>
      </c>
      <c r="J36" s="5">
        <f t="shared" si="2"/>
        <v>0.49283276450511948</v>
      </c>
      <c r="K36" s="4">
        <f t="shared" si="3"/>
        <v>1712</v>
      </c>
      <c r="L36" s="4">
        <f t="shared" si="3"/>
        <v>3437</v>
      </c>
      <c r="M36" s="5">
        <f t="shared" si="4"/>
        <v>0.49810881582775679</v>
      </c>
    </row>
    <row r="37" spans="1:13" x14ac:dyDescent="0.25">
      <c r="A37" s="4" t="s">
        <v>68</v>
      </c>
      <c r="B37" s="4">
        <v>565</v>
      </c>
      <c r="C37" s="4">
        <v>1203</v>
      </c>
      <c r="D37" s="5">
        <f t="shared" si="0"/>
        <v>0.46965918536990858</v>
      </c>
      <c r="E37" s="4">
        <v>438</v>
      </c>
      <c r="F37" s="4">
        <v>857</v>
      </c>
      <c r="G37" s="5">
        <f t="shared" si="1"/>
        <v>0.51108518086347721</v>
      </c>
      <c r="H37" s="4">
        <v>801</v>
      </c>
      <c r="I37" s="4">
        <v>1709</v>
      </c>
      <c r="J37" s="5">
        <f t="shared" si="2"/>
        <v>0.46869514335868928</v>
      </c>
      <c r="K37" s="4">
        <f t="shared" si="3"/>
        <v>1804</v>
      </c>
      <c r="L37" s="4">
        <f t="shared" si="3"/>
        <v>3769</v>
      </c>
      <c r="M37" s="5">
        <f t="shared" si="4"/>
        <v>0.47864154948262139</v>
      </c>
    </row>
    <row r="38" spans="1:13" x14ac:dyDescent="0.25">
      <c r="A38" s="4" t="s">
        <v>69</v>
      </c>
      <c r="B38" s="4">
        <v>515</v>
      </c>
      <c r="C38" s="4">
        <v>1187</v>
      </c>
      <c r="D38" s="5">
        <f t="shared" si="0"/>
        <v>0.43386689132266215</v>
      </c>
      <c r="E38" s="4">
        <v>389</v>
      </c>
      <c r="F38" s="4">
        <v>854</v>
      </c>
      <c r="G38" s="5">
        <f t="shared" si="1"/>
        <v>0.45550351288056207</v>
      </c>
      <c r="H38" s="4">
        <v>680</v>
      </c>
      <c r="I38" s="4">
        <v>1659</v>
      </c>
      <c r="J38" s="5">
        <f t="shared" si="2"/>
        <v>0.40988547317661239</v>
      </c>
      <c r="K38" s="4">
        <f t="shared" si="3"/>
        <v>1584</v>
      </c>
      <c r="L38" s="4">
        <f t="shared" si="3"/>
        <v>3700</v>
      </c>
      <c r="M38" s="5">
        <f t="shared" si="4"/>
        <v>0.42810810810810812</v>
      </c>
    </row>
    <row r="39" spans="1:13" x14ac:dyDescent="0.25">
      <c r="A39" s="4" t="s">
        <v>70</v>
      </c>
      <c r="B39" s="4">
        <v>119</v>
      </c>
      <c r="C39" s="4">
        <v>243</v>
      </c>
      <c r="D39" s="5">
        <f t="shared" si="0"/>
        <v>0.48971193415637859</v>
      </c>
      <c r="E39" s="4">
        <v>119</v>
      </c>
      <c r="F39" s="4">
        <v>229</v>
      </c>
      <c r="G39" s="5">
        <f t="shared" si="1"/>
        <v>0.51965065502183405</v>
      </c>
      <c r="H39" s="4">
        <v>183</v>
      </c>
      <c r="I39" s="4">
        <v>541</v>
      </c>
      <c r="J39" s="5">
        <f t="shared" si="2"/>
        <v>0.33826247689463956</v>
      </c>
      <c r="K39" s="4">
        <f t="shared" si="3"/>
        <v>421</v>
      </c>
      <c r="L39" s="4">
        <f t="shared" si="3"/>
        <v>1013</v>
      </c>
      <c r="M39" s="5">
        <f t="shared" si="4"/>
        <v>0.41559723593287268</v>
      </c>
    </row>
    <row r="40" spans="1:13" x14ac:dyDescent="0.25">
      <c r="A40" s="4" t="s">
        <v>71</v>
      </c>
      <c r="B40" s="4">
        <v>512</v>
      </c>
      <c r="C40" s="4">
        <v>1251</v>
      </c>
      <c r="D40" s="5">
        <f t="shared" si="0"/>
        <v>0.40927258193445243</v>
      </c>
      <c r="E40" s="4">
        <v>373</v>
      </c>
      <c r="F40" s="4">
        <v>916</v>
      </c>
      <c r="G40" s="5">
        <f t="shared" si="1"/>
        <v>0.40720524017467247</v>
      </c>
      <c r="H40" s="4">
        <v>504</v>
      </c>
      <c r="I40" s="4">
        <v>2136</v>
      </c>
      <c r="J40" s="5">
        <f t="shared" si="2"/>
        <v>0.23595505617977527</v>
      </c>
      <c r="K40" s="4">
        <f t="shared" si="3"/>
        <v>1389</v>
      </c>
      <c r="L40" s="4">
        <f t="shared" si="3"/>
        <v>4303</v>
      </c>
      <c r="M40" s="5">
        <f t="shared" si="4"/>
        <v>0.32279804787357658</v>
      </c>
    </row>
    <row r="41" spans="1:13" x14ac:dyDescent="0.25">
      <c r="A41" s="4" t="s">
        <v>72</v>
      </c>
      <c r="B41" s="4">
        <v>541</v>
      </c>
      <c r="C41" s="4">
        <v>1285</v>
      </c>
      <c r="D41" s="5">
        <f t="shared" si="0"/>
        <v>0.42101167315175098</v>
      </c>
      <c r="E41" s="4">
        <v>408</v>
      </c>
      <c r="F41" s="4">
        <v>926</v>
      </c>
      <c r="G41" s="5">
        <f t="shared" si="1"/>
        <v>0.44060475161987039</v>
      </c>
      <c r="H41" s="4">
        <v>818</v>
      </c>
      <c r="I41" s="4">
        <v>1905</v>
      </c>
      <c r="J41" s="5">
        <f t="shared" si="2"/>
        <v>0.42939632545931761</v>
      </c>
      <c r="K41" s="4">
        <f t="shared" si="3"/>
        <v>1767</v>
      </c>
      <c r="L41" s="4">
        <f t="shared" si="3"/>
        <v>4116</v>
      </c>
      <c r="M41" s="5">
        <f t="shared" si="4"/>
        <v>0.42930029154518951</v>
      </c>
    </row>
    <row r="42" spans="1:13" x14ac:dyDescent="0.25">
      <c r="A42" s="4" t="s">
        <v>73</v>
      </c>
      <c r="B42" s="4">
        <v>345</v>
      </c>
      <c r="C42" s="4">
        <v>825</v>
      </c>
      <c r="D42" s="5">
        <f t="shared" si="0"/>
        <v>0.41818181818181815</v>
      </c>
      <c r="E42" s="4">
        <v>287</v>
      </c>
      <c r="F42" s="4">
        <v>667</v>
      </c>
      <c r="G42" s="5">
        <f t="shared" si="1"/>
        <v>0.43028485757121437</v>
      </c>
      <c r="H42" s="4">
        <v>427</v>
      </c>
      <c r="I42" s="4">
        <v>1606</v>
      </c>
      <c r="J42" s="5">
        <f t="shared" si="2"/>
        <v>0.26587795765877958</v>
      </c>
      <c r="K42" s="4">
        <f t="shared" si="3"/>
        <v>1059</v>
      </c>
      <c r="L42" s="4">
        <f t="shared" si="3"/>
        <v>3098</v>
      </c>
      <c r="M42" s="5">
        <f t="shared" si="4"/>
        <v>0.34183344092963203</v>
      </c>
    </row>
    <row r="43" spans="1:13" x14ac:dyDescent="0.25">
      <c r="A43" s="4" t="s">
        <v>26</v>
      </c>
      <c r="B43" s="4">
        <v>196</v>
      </c>
      <c r="C43" s="4">
        <v>404</v>
      </c>
      <c r="D43" s="5">
        <f t="shared" si="0"/>
        <v>0.48514851485148514</v>
      </c>
      <c r="E43" s="4">
        <v>159</v>
      </c>
      <c r="F43" s="4">
        <v>311</v>
      </c>
      <c r="G43" s="5">
        <f t="shared" si="1"/>
        <v>0.5112540192926045</v>
      </c>
      <c r="H43" s="4">
        <v>299</v>
      </c>
      <c r="I43" s="4">
        <v>543</v>
      </c>
      <c r="J43" s="5">
        <f t="shared" si="2"/>
        <v>0.55064456721915289</v>
      </c>
      <c r="K43" s="4">
        <f t="shared" si="3"/>
        <v>654</v>
      </c>
      <c r="L43" s="4">
        <f t="shared" si="3"/>
        <v>1258</v>
      </c>
      <c r="M43" s="5">
        <f t="shared" si="4"/>
        <v>0.51987281399046104</v>
      </c>
    </row>
    <row r="44" spans="1:13" x14ac:dyDescent="0.25">
      <c r="A44" s="4" t="s">
        <v>74</v>
      </c>
      <c r="B44" s="4">
        <v>230</v>
      </c>
      <c r="C44" s="4">
        <v>1023</v>
      </c>
      <c r="D44" s="5">
        <f t="shared" si="0"/>
        <v>0.22482893450635386</v>
      </c>
      <c r="E44" s="4">
        <v>150</v>
      </c>
      <c r="F44" s="4">
        <v>819</v>
      </c>
      <c r="G44" s="5">
        <f t="shared" si="1"/>
        <v>0.18315018315018314</v>
      </c>
      <c r="H44" s="4">
        <v>184</v>
      </c>
      <c r="I44" s="4">
        <v>1795</v>
      </c>
      <c r="J44" s="5">
        <f t="shared" si="2"/>
        <v>0.10250696378830083</v>
      </c>
      <c r="K44" s="4">
        <f t="shared" si="3"/>
        <v>564</v>
      </c>
      <c r="L44" s="4">
        <f t="shared" si="3"/>
        <v>3637</v>
      </c>
      <c r="M44" s="5">
        <f t="shared" si="4"/>
        <v>0.15507286224910641</v>
      </c>
    </row>
    <row r="45" spans="1:13" x14ac:dyDescent="0.25">
      <c r="A45" s="4" t="s">
        <v>27</v>
      </c>
      <c r="B45" s="4">
        <v>415</v>
      </c>
      <c r="C45" s="4">
        <v>1504</v>
      </c>
      <c r="D45" s="5">
        <f t="shared" si="0"/>
        <v>0.27593085106382981</v>
      </c>
      <c r="E45" s="4">
        <v>261</v>
      </c>
      <c r="F45" s="4">
        <v>1345</v>
      </c>
      <c r="G45" s="5">
        <f t="shared" si="1"/>
        <v>0.19405204460966544</v>
      </c>
      <c r="H45" s="4">
        <v>495</v>
      </c>
      <c r="I45" s="4">
        <v>2689</v>
      </c>
      <c r="J45" s="5">
        <f t="shared" si="2"/>
        <v>0.1840833023428784</v>
      </c>
      <c r="K45" s="4">
        <f t="shared" si="3"/>
        <v>1171</v>
      </c>
      <c r="L45" s="4">
        <f t="shared" si="3"/>
        <v>5538</v>
      </c>
      <c r="M45" s="5">
        <f t="shared" si="4"/>
        <v>0.21144817623690862</v>
      </c>
    </row>
    <row r="46" spans="1:13" x14ac:dyDescent="0.25">
      <c r="A46" s="4" t="s">
        <v>136</v>
      </c>
      <c r="B46" s="4">
        <v>66</v>
      </c>
      <c r="C46" s="4">
        <v>155</v>
      </c>
      <c r="D46" s="5">
        <f t="shared" si="0"/>
        <v>0.4258064516129032</v>
      </c>
      <c r="E46" s="4">
        <v>61</v>
      </c>
      <c r="F46" s="4">
        <v>113</v>
      </c>
      <c r="G46" s="5">
        <f t="shared" si="1"/>
        <v>0.53982300884955747</v>
      </c>
      <c r="H46" s="4">
        <v>113</v>
      </c>
      <c r="I46" s="4">
        <v>202</v>
      </c>
      <c r="J46" s="5">
        <f t="shared" si="2"/>
        <v>0.55940594059405946</v>
      </c>
      <c r="K46" s="4">
        <f t="shared" ref="K46" si="5">SUM(B46+E46+H46)</f>
        <v>240</v>
      </c>
      <c r="L46" s="4">
        <f t="shared" ref="L46" si="6">SUM(C46+F46+I46)</f>
        <v>470</v>
      </c>
      <c r="M46" s="5">
        <f t="shared" si="4"/>
        <v>0.51063829787234039</v>
      </c>
    </row>
    <row r="47" spans="1:13" x14ac:dyDescent="0.25">
      <c r="A47" s="4" t="s">
        <v>75</v>
      </c>
      <c r="B47" s="4">
        <v>840</v>
      </c>
      <c r="C47" s="4">
        <v>1926</v>
      </c>
      <c r="D47" s="5">
        <f t="shared" si="0"/>
        <v>0.43613707165109034</v>
      </c>
      <c r="E47" s="4">
        <v>691</v>
      </c>
      <c r="F47" s="4">
        <v>1412</v>
      </c>
      <c r="G47" s="5">
        <f t="shared" si="1"/>
        <v>0.48937677053824363</v>
      </c>
      <c r="H47" s="4">
        <v>1098</v>
      </c>
      <c r="I47" s="4">
        <v>2408</v>
      </c>
      <c r="J47" s="5">
        <f t="shared" si="2"/>
        <v>0.45598006644518274</v>
      </c>
      <c r="K47" s="4">
        <f t="shared" si="3"/>
        <v>2629</v>
      </c>
      <c r="L47" s="4">
        <f t="shared" si="3"/>
        <v>5746</v>
      </c>
      <c r="M47" s="5">
        <f t="shared" si="4"/>
        <v>0.45753567699269054</v>
      </c>
    </row>
    <row r="48" spans="1:13" x14ac:dyDescent="0.25">
      <c r="A48" s="4" t="s">
        <v>76</v>
      </c>
      <c r="B48" s="4">
        <v>749</v>
      </c>
      <c r="C48" s="4">
        <v>1807</v>
      </c>
      <c r="D48" s="5">
        <f t="shared" si="0"/>
        <v>0.41449916989485336</v>
      </c>
      <c r="E48" s="4">
        <v>579</v>
      </c>
      <c r="F48" s="4">
        <v>1264</v>
      </c>
      <c r="G48" s="5">
        <f t="shared" si="1"/>
        <v>0.45806962025316456</v>
      </c>
      <c r="H48" s="4">
        <v>1286</v>
      </c>
      <c r="I48" s="4">
        <v>2753</v>
      </c>
      <c r="J48" s="5">
        <f t="shared" si="2"/>
        <v>0.4671267707954958</v>
      </c>
      <c r="K48" s="4">
        <f t="shared" si="3"/>
        <v>2614</v>
      </c>
      <c r="L48" s="4">
        <f t="shared" si="3"/>
        <v>5824</v>
      </c>
      <c r="M48" s="5">
        <f t="shared" si="4"/>
        <v>0.4488324175824176</v>
      </c>
    </row>
    <row r="49" spans="1:13" x14ac:dyDescent="0.25">
      <c r="A49" s="4" t="s">
        <v>29</v>
      </c>
      <c r="B49" s="4">
        <v>292</v>
      </c>
      <c r="C49" s="4">
        <v>574</v>
      </c>
      <c r="D49" s="5">
        <f t="shared" si="0"/>
        <v>0.50871080139372826</v>
      </c>
      <c r="E49" s="4">
        <v>253</v>
      </c>
      <c r="F49" s="4">
        <v>434</v>
      </c>
      <c r="G49" s="5">
        <f t="shared" si="1"/>
        <v>0.58294930875576034</v>
      </c>
      <c r="H49" s="4">
        <v>572</v>
      </c>
      <c r="I49" s="4">
        <v>980</v>
      </c>
      <c r="J49" s="5">
        <f t="shared" si="2"/>
        <v>0.58367346938775511</v>
      </c>
      <c r="K49" s="4">
        <f t="shared" si="3"/>
        <v>1117</v>
      </c>
      <c r="L49" s="4">
        <f t="shared" si="3"/>
        <v>1988</v>
      </c>
      <c r="M49" s="5">
        <f t="shared" si="4"/>
        <v>0.56187122736418516</v>
      </c>
    </row>
    <row r="50" spans="1:13" x14ac:dyDescent="0.25">
      <c r="A50" s="4" t="s">
        <v>30</v>
      </c>
      <c r="B50" s="4">
        <v>611</v>
      </c>
      <c r="C50" s="4">
        <v>1453</v>
      </c>
      <c r="D50" s="5">
        <f t="shared" si="0"/>
        <v>0.42050929112181695</v>
      </c>
      <c r="E50" s="4">
        <v>429</v>
      </c>
      <c r="F50" s="4">
        <v>1048</v>
      </c>
      <c r="G50" s="5">
        <f t="shared" si="1"/>
        <v>0.40935114503816794</v>
      </c>
      <c r="H50" s="4">
        <v>951</v>
      </c>
      <c r="I50" s="4">
        <v>2475</v>
      </c>
      <c r="J50" s="5">
        <f t="shared" si="2"/>
        <v>0.38424242424242422</v>
      </c>
      <c r="K50" s="4">
        <f t="shared" si="3"/>
        <v>1991</v>
      </c>
      <c r="L50" s="4">
        <f t="shared" si="3"/>
        <v>4976</v>
      </c>
      <c r="M50" s="5">
        <f t="shared" si="4"/>
        <v>0.40012057877813506</v>
      </c>
    </row>
    <row r="51" spans="1:13" x14ac:dyDescent="0.25">
      <c r="A51" s="4" t="s">
        <v>77</v>
      </c>
      <c r="B51" s="4">
        <v>256</v>
      </c>
      <c r="C51" s="4">
        <v>617</v>
      </c>
      <c r="D51" s="5">
        <f t="shared" si="0"/>
        <v>0.41491085899513774</v>
      </c>
      <c r="E51" s="4">
        <v>195</v>
      </c>
      <c r="F51" s="4">
        <v>458</v>
      </c>
      <c r="G51" s="5">
        <f t="shared" si="1"/>
        <v>0.42576419213973798</v>
      </c>
      <c r="H51" s="4">
        <v>427</v>
      </c>
      <c r="I51" s="4">
        <v>1059</v>
      </c>
      <c r="J51" s="5">
        <f t="shared" si="2"/>
        <v>0.40321057601510857</v>
      </c>
      <c r="K51" s="4">
        <f t="shared" si="3"/>
        <v>878</v>
      </c>
      <c r="L51" s="4">
        <f t="shared" si="3"/>
        <v>2134</v>
      </c>
      <c r="M51" s="5">
        <f t="shared" si="4"/>
        <v>0.41143392689784442</v>
      </c>
    </row>
    <row r="52" spans="1:13" x14ac:dyDescent="0.25">
      <c r="A52" s="4" t="s">
        <v>78</v>
      </c>
      <c r="B52" s="4">
        <v>208</v>
      </c>
      <c r="C52" s="4">
        <v>413</v>
      </c>
      <c r="D52" s="5">
        <f t="shared" si="0"/>
        <v>0.50363196125907994</v>
      </c>
      <c r="E52" s="4">
        <v>135</v>
      </c>
      <c r="F52" s="4">
        <v>272</v>
      </c>
      <c r="G52" s="5">
        <f t="shared" si="1"/>
        <v>0.49632352941176472</v>
      </c>
      <c r="H52" s="4">
        <v>215</v>
      </c>
      <c r="I52" s="4">
        <v>735</v>
      </c>
      <c r="J52" s="5">
        <f t="shared" si="2"/>
        <v>0.29251700680272108</v>
      </c>
      <c r="K52" s="4">
        <f t="shared" si="3"/>
        <v>558</v>
      </c>
      <c r="L52" s="4">
        <f t="shared" si="3"/>
        <v>1420</v>
      </c>
      <c r="M52" s="5">
        <f t="shared" si="4"/>
        <v>0.39295774647887322</v>
      </c>
    </row>
    <row r="53" spans="1:13" x14ac:dyDescent="0.25">
      <c r="A53" s="4" t="s">
        <v>79</v>
      </c>
      <c r="B53" s="4">
        <v>346</v>
      </c>
      <c r="C53" s="4">
        <v>787</v>
      </c>
      <c r="D53" s="5">
        <f t="shared" si="0"/>
        <v>0.43964421855146124</v>
      </c>
      <c r="E53" s="4">
        <v>284</v>
      </c>
      <c r="F53" s="4">
        <v>600</v>
      </c>
      <c r="G53" s="5">
        <f t="shared" si="1"/>
        <v>0.47333333333333333</v>
      </c>
      <c r="H53" s="4">
        <v>519</v>
      </c>
      <c r="I53" s="4">
        <v>1237</v>
      </c>
      <c r="J53" s="5">
        <f t="shared" si="2"/>
        <v>0.41956345998383188</v>
      </c>
      <c r="K53" s="4">
        <f t="shared" si="3"/>
        <v>1149</v>
      </c>
      <c r="L53" s="4">
        <f t="shared" si="3"/>
        <v>2624</v>
      </c>
      <c r="M53" s="5">
        <f t="shared" si="4"/>
        <v>0.4378810975609756</v>
      </c>
    </row>
    <row r="54" spans="1:13" x14ac:dyDescent="0.25">
      <c r="A54" s="4" t="s">
        <v>80</v>
      </c>
      <c r="B54" s="4">
        <v>580</v>
      </c>
      <c r="C54" s="4">
        <v>1262</v>
      </c>
      <c r="D54" s="5">
        <f t="shared" si="0"/>
        <v>0.45958795562599047</v>
      </c>
      <c r="E54" s="4">
        <v>400</v>
      </c>
      <c r="F54" s="4">
        <v>825</v>
      </c>
      <c r="G54" s="5">
        <f t="shared" si="1"/>
        <v>0.48484848484848486</v>
      </c>
      <c r="H54" s="4">
        <v>690</v>
      </c>
      <c r="I54" s="4">
        <v>1485</v>
      </c>
      <c r="J54" s="5">
        <f t="shared" si="2"/>
        <v>0.46464646464646464</v>
      </c>
      <c r="K54" s="4">
        <f t="shared" si="3"/>
        <v>1670</v>
      </c>
      <c r="L54" s="4">
        <f t="shared" si="3"/>
        <v>3572</v>
      </c>
      <c r="M54" s="5">
        <f t="shared" si="4"/>
        <v>0.467525195968645</v>
      </c>
    </row>
    <row r="55" spans="1:13" x14ac:dyDescent="0.25">
      <c r="A55" s="4" t="s">
        <v>81</v>
      </c>
      <c r="B55" s="4">
        <v>405</v>
      </c>
      <c r="C55" s="4">
        <v>1332</v>
      </c>
      <c r="D55" s="5">
        <f t="shared" si="0"/>
        <v>0.30405405405405406</v>
      </c>
      <c r="E55" s="4">
        <v>354</v>
      </c>
      <c r="F55" s="4">
        <v>1005</v>
      </c>
      <c r="G55" s="5">
        <f t="shared" si="1"/>
        <v>0.35223880597014923</v>
      </c>
      <c r="H55" s="4">
        <v>645</v>
      </c>
      <c r="I55" s="4">
        <v>2100</v>
      </c>
      <c r="J55" s="5">
        <f t="shared" si="2"/>
        <v>0.30714285714285716</v>
      </c>
      <c r="K55" s="4">
        <f t="shared" si="3"/>
        <v>1404</v>
      </c>
      <c r="L55" s="4">
        <f t="shared" si="3"/>
        <v>4437</v>
      </c>
      <c r="M55" s="5">
        <f t="shared" si="4"/>
        <v>0.31643002028397565</v>
      </c>
    </row>
    <row r="56" spans="1:13" x14ac:dyDescent="0.25">
      <c r="A56" s="4" t="s">
        <v>82</v>
      </c>
      <c r="B56" s="4">
        <v>514</v>
      </c>
      <c r="C56" s="4">
        <v>1133</v>
      </c>
      <c r="D56" s="5">
        <f t="shared" si="0"/>
        <v>0.45366284201235657</v>
      </c>
      <c r="E56" s="4">
        <v>391</v>
      </c>
      <c r="F56" s="4">
        <v>736</v>
      </c>
      <c r="G56" s="5">
        <f t="shared" si="1"/>
        <v>0.53125</v>
      </c>
      <c r="H56" s="4">
        <v>777</v>
      </c>
      <c r="I56" s="4">
        <v>1545</v>
      </c>
      <c r="J56" s="5">
        <f t="shared" si="2"/>
        <v>0.50291262135922332</v>
      </c>
      <c r="K56" s="4">
        <f t="shared" si="3"/>
        <v>1682</v>
      </c>
      <c r="L56" s="4">
        <f t="shared" si="3"/>
        <v>3414</v>
      </c>
      <c r="M56" s="5">
        <f t="shared" si="4"/>
        <v>0.49267721148213239</v>
      </c>
    </row>
    <row r="57" spans="1:13" x14ac:dyDescent="0.25">
      <c r="A57" s="4" t="s">
        <v>83</v>
      </c>
      <c r="B57" s="4">
        <v>327</v>
      </c>
      <c r="C57" s="4">
        <v>937</v>
      </c>
      <c r="D57" s="5">
        <f t="shared" si="0"/>
        <v>0.34898612593383138</v>
      </c>
      <c r="E57" s="4">
        <v>246</v>
      </c>
      <c r="F57" s="4">
        <v>719</v>
      </c>
      <c r="G57" s="5">
        <f t="shared" si="1"/>
        <v>0.34214186369958277</v>
      </c>
      <c r="H57" s="4">
        <v>430</v>
      </c>
      <c r="I57" s="4">
        <v>1342</v>
      </c>
      <c r="J57" s="5">
        <f t="shared" si="2"/>
        <v>0.32041728763040239</v>
      </c>
      <c r="K57" s="4">
        <f t="shared" si="3"/>
        <v>1003</v>
      </c>
      <c r="L57" s="4">
        <f t="shared" si="3"/>
        <v>2998</v>
      </c>
      <c r="M57" s="5">
        <f t="shared" si="4"/>
        <v>0.33455637091394264</v>
      </c>
    </row>
    <row r="58" spans="1:13" x14ac:dyDescent="0.25">
      <c r="A58" s="4" t="s">
        <v>84</v>
      </c>
      <c r="B58" s="4">
        <v>479</v>
      </c>
      <c r="C58" s="4">
        <v>1126</v>
      </c>
      <c r="D58" s="5">
        <f t="shared" si="0"/>
        <v>0.42539964476021314</v>
      </c>
      <c r="E58" s="4">
        <v>440</v>
      </c>
      <c r="F58" s="4">
        <v>908</v>
      </c>
      <c r="G58" s="5">
        <f t="shared" si="1"/>
        <v>0.48458149779735682</v>
      </c>
      <c r="H58" s="4">
        <v>900</v>
      </c>
      <c r="I58" s="4">
        <v>2442</v>
      </c>
      <c r="J58" s="5">
        <f t="shared" si="2"/>
        <v>0.36855036855036855</v>
      </c>
      <c r="K58" s="4">
        <f t="shared" si="3"/>
        <v>1819</v>
      </c>
      <c r="L58" s="4">
        <f t="shared" si="3"/>
        <v>4476</v>
      </c>
      <c r="M58" s="5">
        <f t="shared" si="4"/>
        <v>0.40638963360142982</v>
      </c>
    </row>
    <row r="59" spans="1:13" x14ac:dyDescent="0.25">
      <c r="A59" s="4" t="s">
        <v>85</v>
      </c>
      <c r="B59" s="4">
        <v>629</v>
      </c>
      <c r="C59" s="4">
        <v>1328</v>
      </c>
      <c r="D59" s="5">
        <f t="shared" si="0"/>
        <v>0.47364457831325302</v>
      </c>
      <c r="E59" s="4">
        <v>511</v>
      </c>
      <c r="F59" s="4">
        <v>1015</v>
      </c>
      <c r="G59" s="5">
        <f t="shared" si="1"/>
        <v>0.50344827586206897</v>
      </c>
      <c r="H59" s="4">
        <v>778</v>
      </c>
      <c r="I59" s="4">
        <v>1893</v>
      </c>
      <c r="J59" s="5">
        <f t="shared" si="2"/>
        <v>0.41098784997358689</v>
      </c>
      <c r="K59" s="4">
        <f t="shared" si="3"/>
        <v>1918</v>
      </c>
      <c r="L59" s="4">
        <f t="shared" si="3"/>
        <v>4236</v>
      </c>
      <c r="M59" s="5">
        <f t="shared" si="4"/>
        <v>0.45278564683663836</v>
      </c>
    </row>
    <row r="60" spans="1:13" x14ac:dyDescent="0.25">
      <c r="A60" s="4" t="s">
        <v>86</v>
      </c>
      <c r="B60" s="4">
        <v>252</v>
      </c>
      <c r="C60" s="4">
        <v>568</v>
      </c>
      <c r="D60" s="5">
        <f t="shared" si="0"/>
        <v>0.44366197183098594</v>
      </c>
      <c r="E60" s="4">
        <v>208</v>
      </c>
      <c r="F60" s="4">
        <v>433</v>
      </c>
      <c r="G60" s="5">
        <f t="shared" si="1"/>
        <v>0.48036951501154734</v>
      </c>
      <c r="H60" s="4">
        <v>442</v>
      </c>
      <c r="I60" s="4">
        <v>1126</v>
      </c>
      <c r="J60" s="5">
        <f t="shared" si="2"/>
        <v>0.3925399644760213</v>
      </c>
      <c r="K60" s="4">
        <f t="shared" si="3"/>
        <v>902</v>
      </c>
      <c r="L60" s="4">
        <f t="shared" si="3"/>
        <v>2127</v>
      </c>
      <c r="M60" s="5">
        <f t="shared" si="4"/>
        <v>0.42407146215326752</v>
      </c>
    </row>
    <row r="61" spans="1:13" x14ac:dyDescent="0.25">
      <c r="A61" s="4" t="s">
        <v>87</v>
      </c>
      <c r="B61" s="4">
        <v>439</v>
      </c>
      <c r="C61" s="4">
        <v>1261</v>
      </c>
      <c r="D61" s="5">
        <f t="shared" si="0"/>
        <v>0.34813639968279142</v>
      </c>
      <c r="E61" s="4">
        <v>348</v>
      </c>
      <c r="F61" s="4">
        <v>867</v>
      </c>
      <c r="G61" s="5">
        <f t="shared" si="1"/>
        <v>0.40138408304498269</v>
      </c>
      <c r="H61" s="4">
        <v>479</v>
      </c>
      <c r="I61" s="4">
        <v>1728</v>
      </c>
      <c r="J61" s="5">
        <f t="shared" si="2"/>
        <v>0.27719907407407407</v>
      </c>
      <c r="K61" s="4">
        <f t="shared" si="3"/>
        <v>1266</v>
      </c>
      <c r="L61" s="4">
        <f t="shared" si="3"/>
        <v>3856</v>
      </c>
      <c r="M61" s="5">
        <f t="shared" si="4"/>
        <v>0.3283195020746888</v>
      </c>
    </row>
    <row r="62" spans="1:13" x14ac:dyDescent="0.25">
      <c r="A62" s="4" t="s">
        <v>88</v>
      </c>
      <c r="B62" s="4">
        <v>405</v>
      </c>
      <c r="C62" s="4">
        <v>829</v>
      </c>
      <c r="D62" s="5">
        <f t="shared" si="0"/>
        <v>0.48854041013269001</v>
      </c>
      <c r="E62" s="4">
        <v>314</v>
      </c>
      <c r="F62" s="4">
        <v>574</v>
      </c>
      <c r="G62" s="5">
        <f t="shared" si="1"/>
        <v>0.54703832752613235</v>
      </c>
      <c r="H62" s="4">
        <v>622</v>
      </c>
      <c r="I62" s="4">
        <v>1064</v>
      </c>
      <c r="J62" s="5">
        <f t="shared" si="2"/>
        <v>0.58458646616541354</v>
      </c>
      <c r="K62" s="4">
        <f t="shared" si="3"/>
        <v>1341</v>
      </c>
      <c r="L62" s="4">
        <f t="shared" si="3"/>
        <v>2467</v>
      </c>
      <c r="M62" s="5">
        <f t="shared" si="4"/>
        <v>0.5435751925415484</v>
      </c>
    </row>
    <row r="63" spans="1:13" x14ac:dyDescent="0.25">
      <c r="A63" s="4" t="s">
        <v>89</v>
      </c>
      <c r="B63" s="4">
        <v>579</v>
      </c>
      <c r="C63" s="4">
        <v>1157</v>
      </c>
      <c r="D63" s="5">
        <f t="shared" si="0"/>
        <v>0.50043215211754533</v>
      </c>
      <c r="E63" s="4">
        <v>601</v>
      </c>
      <c r="F63" s="4">
        <v>1103</v>
      </c>
      <c r="G63" s="5">
        <f t="shared" si="1"/>
        <v>0.54487760652765183</v>
      </c>
      <c r="H63" s="4">
        <v>1230</v>
      </c>
      <c r="I63" s="4">
        <v>2425</v>
      </c>
      <c r="J63" s="5">
        <f t="shared" si="2"/>
        <v>0.5072164948453608</v>
      </c>
      <c r="K63" s="4">
        <f t="shared" si="3"/>
        <v>2410</v>
      </c>
      <c r="L63" s="4">
        <f t="shared" si="3"/>
        <v>4685</v>
      </c>
      <c r="M63" s="5">
        <f t="shared" si="4"/>
        <v>0.51440768409818571</v>
      </c>
    </row>
    <row r="64" spans="1:13" x14ac:dyDescent="0.25">
      <c r="A64" s="4" t="s">
        <v>90</v>
      </c>
      <c r="B64" s="4">
        <v>488</v>
      </c>
      <c r="C64" s="4">
        <v>1199</v>
      </c>
      <c r="D64" s="5">
        <f t="shared" si="0"/>
        <v>0.40700583819849873</v>
      </c>
      <c r="E64" s="4">
        <v>295</v>
      </c>
      <c r="F64" s="4">
        <v>886</v>
      </c>
      <c r="G64" s="5">
        <f t="shared" si="1"/>
        <v>0.3329571106094808</v>
      </c>
      <c r="H64" s="4">
        <v>342</v>
      </c>
      <c r="I64" s="4">
        <v>1688</v>
      </c>
      <c r="J64" s="5">
        <f t="shared" si="2"/>
        <v>0.20260663507109006</v>
      </c>
      <c r="K64" s="4">
        <f t="shared" si="3"/>
        <v>1125</v>
      </c>
      <c r="L64" s="4">
        <f t="shared" si="3"/>
        <v>3773</v>
      </c>
      <c r="M64" s="5">
        <f t="shared" si="4"/>
        <v>0.29817121653856349</v>
      </c>
    </row>
    <row r="65" spans="1:13" x14ac:dyDescent="0.25">
      <c r="A65" s="4" t="s">
        <v>91</v>
      </c>
      <c r="B65" s="4">
        <v>336</v>
      </c>
      <c r="C65" s="4">
        <v>757</v>
      </c>
      <c r="D65" s="5">
        <f t="shared" si="0"/>
        <v>0.4438573315719947</v>
      </c>
      <c r="E65" s="4">
        <v>218</v>
      </c>
      <c r="F65" s="4">
        <v>552</v>
      </c>
      <c r="G65" s="5">
        <f t="shared" si="1"/>
        <v>0.39492753623188404</v>
      </c>
      <c r="H65" s="4">
        <v>312</v>
      </c>
      <c r="I65" s="4">
        <v>1207</v>
      </c>
      <c r="J65" s="5">
        <f t="shared" si="2"/>
        <v>0.25849212924606463</v>
      </c>
      <c r="K65" s="4">
        <f t="shared" si="3"/>
        <v>866</v>
      </c>
      <c r="L65" s="4">
        <f t="shared" si="3"/>
        <v>2516</v>
      </c>
      <c r="M65" s="5">
        <f t="shared" si="4"/>
        <v>0.34419713831478538</v>
      </c>
    </row>
    <row r="66" spans="1:13" x14ac:dyDescent="0.25">
      <c r="A66" s="4" t="s">
        <v>92</v>
      </c>
      <c r="B66" s="4">
        <v>283</v>
      </c>
      <c r="C66" s="4">
        <v>644</v>
      </c>
      <c r="D66" s="5">
        <f t="shared" si="0"/>
        <v>0.4394409937888199</v>
      </c>
      <c r="E66" s="4">
        <v>206</v>
      </c>
      <c r="F66" s="4">
        <v>451</v>
      </c>
      <c r="G66" s="5">
        <f t="shared" si="1"/>
        <v>0.4567627494456763</v>
      </c>
      <c r="H66" s="4">
        <v>304</v>
      </c>
      <c r="I66" s="4">
        <v>970</v>
      </c>
      <c r="J66" s="5">
        <f t="shared" si="2"/>
        <v>0.3134020618556701</v>
      </c>
      <c r="K66" s="4">
        <f t="shared" si="3"/>
        <v>793</v>
      </c>
      <c r="L66" s="4">
        <f t="shared" si="3"/>
        <v>2065</v>
      </c>
      <c r="M66" s="5">
        <f t="shared" si="4"/>
        <v>0.38401937046004841</v>
      </c>
    </row>
    <row r="67" spans="1:13" x14ac:dyDescent="0.25">
      <c r="A67" s="4" t="s">
        <v>93</v>
      </c>
      <c r="B67" s="4">
        <v>354</v>
      </c>
      <c r="C67" s="4">
        <v>739</v>
      </c>
      <c r="D67" s="5">
        <f t="shared" si="0"/>
        <v>0.47902571041948577</v>
      </c>
      <c r="E67" s="4">
        <v>252</v>
      </c>
      <c r="F67" s="4">
        <v>506</v>
      </c>
      <c r="G67" s="5">
        <f t="shared" si="1"/>
        <v>0.49802371541501977</v>
      </c>
      <c r="H67" s="4">
        <v>550</v>
      </c>
      <c r="I67" s="4">
        <v>1280</v>
      </c>
      <c r="J67" s="5">
        <f t="shared" si="2"/>
        <v>0.4296875</v>
      </c>
      <c r="K67" s="4">
        <f t="shared" si="3"/>
        <v>1156</v>
      </c>
      <c r="L67" s="4">
        <f t="shared" si="3"/>
        <v>2525</v>
      </c>
      <c r="M67" s="5">
        <f t="shared" si="4"/>
        <v>0.45782178217821784</v>
      </c>
    </row>
    <row r="68" spans="1:13" x14ac:dyDescent="0.25">
      <c r="A68" s="4" t="s">
        <v>94</v>
      </c>
      <c r="B68" s="4">
        <v>319</v>
      </c>
      <c r="C68" s="4">
        <v>733</v>
      </c>
      <c r="D68" s="5">
        <f t="shared" ref="D68:D88" si="7">B68/C68</f>
        <v>0.43519781718963163</v>
      </c>
      <c r="E68" s="4">
        <v>260</v>
      </c>
      <c r="F68" s="4">
        <v>528</v>
      </c>
      <c r="G68" s="5">
        <f t="shared" ref="G68:G88" si="8">E68/F68</f>
        <v>0.49242424242424243</v>
      </c>
      <c r="H68" s="4">
        <v>457</v>
      </c>
      <c r="I68" s="4">
        <v>1194</v>
      </c>
      <c r="J68" s="5">
        <f t="shared" ref="J68:J88" si="9">H68/I68</f>
        <v>0.38274706867671693</v>
      </c>
      <c r="K68" s="4">
        <f t="shared" ref="K68:L88" si="10">SUM(B68+E68+H68)</f>
        <v>1036</v>
      </c>
      <c r="L68" s="4">
        <f t="shared" si="10"/>
        <v>2455</v>
      </c>
      <c r="M68" s="5">
        <f t="shared" ref="M68:M88" si="11">K68/L68</f>
        <v>0.42199592668024438</v>
      </c>
    </row>
    <row r="69" spans="1:13" x14ac:dyDescent="0.25">
      <c r="A69" s="4" t="s">
        <v>95</v>
      </c>
      <c r="B69" s="4">
        <v>433</v>
      </c>
      <c r="C69" s="4">
        <v>981</v>
      </c>
      <c r="D69" s="5">
        <f t="shared" si="7"/>
        <v>0.44138634046890929</v>
      </c>
      <c r="E69" s="4">
        <v>313</v>
      </c>
      <c r="F69" s="4">
        <v>678</v>
      </c>
      <c r="G69" s="5">
        <f t="shared" si="8"/>
        <v>0.46165191740412981</v>
      </c>
      <c r="H69" s="4">
        <v>482</v>
      </c>
      <c r="I69" s="4">
        <v>1181</v>
      </c>
      <c r="J69" s="5">
        <f t="shared" si="9"/>
        <v>0.40812870448772226</v>
      </c>
      <c r="K69" s="4">
        <f t="shared" si="10"/>
        <v>1228</v>
      </c>
      <c r="L69" s="4">
        <f t="shared" si="10"/>
        <v>2840</v>
      </c>
      <c r="M69" s="5">
        <f t="shared" si="11"/>
        <v>0.43239436619718308</v>
      </c>
    </row>
    <row r="70" spans="1:13" x14ac:dyDescent="0.25">
      <c r="A70" s="4" t="s">
        <v>96</v>
      </c>
      <c r="B70" s="4">
        <v>926</v>
      </c>
      <c r="C70" s="4">
        <v>1944</v>
      </c>
      <c r="D70" s="5">
        <f t="shared" si="7"/>
        <v>0.47633744855967081</v>
      </c>
      <c r="E70" s="4">
        <v>875</v>
      </c>
      <c r="F70" s="4">
        <v>1578</v>
      </c>
      <c r="G70" s="5">
        <f t="shared" si="8"/>
        <v>0.55449936628643848</v>
      </c>
      <c r="H70" s="4">
        <v>1785</v>
      </c>
      <c r="I70" s="4">
        <v>3214</v>
      </c>
      <c r="J70" s="5">
        <f t="shared" si="9"/>
        <v>0.55538270068450524</v>
      </c>
      <c r="K70" s="4">
        <f t="shared" si="10"/>
        <v>3586</v>
      </c>
      <c r="L70" s="4">
        <f t="shared" si="10"/>
        <v>6736</v>
      </c>
      <c r="M70" s="5">
        <f t="shared" si="11"/>
        <v>0.53236342042755347</v>
      </c>
    </row>
    <row r="71" spans="1:13" x14ac:dyDescent="0.25">
      <c r="A71" s="4" t="s">
        <v>97</v>
      </c>
      <c r="B71" s="4">
        <v>209</v>
      </c>
      <c r="C71" s="4">
        <v>634</v>
      </c>
      <c r="D71" s="5">
        <f t="shared" si="7"/>
        <v>0.32965299684542587</v>
      </c>
      <c r="E71" s="4">
        <v>180</v>
      </c>
      <c r="F71" s="4">
        <v>466</v>
      </c>
      <c r="G71" s="5">
        <f t="shared" si="8"/>
        <v>0.38626609442060084</v>
      </c>
      <c r="H71" s="4">
        <v>197</v>
      </c>
      <c r="I71" s="4">
        <v>894</v>
      </c>
      <c r="J71" s="5">
        <f t="shared" si="9"/>
        <v>0.2203579418344519</v>
      </c>
      <c r="K71" s="4">
        <f t="shared" si="10"/>
        <v>586</v>
      </c>
      <c r="L71" s="4">
        <f t="shared" si="10"/>
        <v>1994</v>
      </c>
      <c r="M71" s="5">
        <f t="shared" si="11"/>
        <v>0.2938816449348044</v>
      </c>
    </row>
    <row r="72" spans="1:13" x14ac:dyDescent="0.25">
      <c r="A72" s="4" t="s">
        <v>98</v>
      </c>
      <c r="B72" s="4">
        <v>525</v>
      </c>
      <c r="C72" s="4">
        <v>1031</v>
      </c>
      <c r="D72" s="5">
        <f t="shared" si="7"/>
        <v>0.50921435499515033</v>
      </c>
      <c r="E72" s="4">
        <v>459</v>
      </c>
      <c r="F72" s="4">
        <v>838</v>
      </c>
      <c r="G72" s="5">
        <f t="shared" si="8"/>
        <v>0.54773269689737469</v>
      </c>
      <c r="H72" s="4">
        <v>954</v>
      </c>
      <c r="I72" s="4">
        <v>1680</v>
      </c>
      <c r="J72" s="5">
        <f t="shared" si="9"/>
        <v>0.56785714285714284</v>
      </c>
      <c r="K72" s="4">
        <f t="shared" si="10"/>
        <v>1938</v>
      </c>
      <c r="L72" s="4">
        <f t="shared" si="10"/>
        <v>3549</v>
      </c>
      <c r="M72" s="5">
        <f t="shared" si="11"/>
        <v>0.54606931530008451</v>
      </c>
    </row>
    <row r="73" spans="1:13" x14ac:dyDescent="0.25">
      <c r="A73" s="4" t="s">
        <v>134</v>
      </c>
      <c r="B73" s="4">
        <v>557</v>
      </c>
      <c r="C73" s="4">
        <v>1241</v>
      </c>
      <c r="D73" s="5">
        <f t="shared" si="7"/>
        <v>0.44883158742949236</v>
      </c>
      <c r="E73" s="4">
        <v>461</v>
      </c>
      <c r="F73" s="4">
        <v>953</v>
      </c>
      <c r="G73" s="5">
        <f t="shared" si="8"/>
        <v>0.48373557187827909</v>
      </c>
      <c r="H73" s="4">
        <v>936</v>
      </c>
      <c r="I73" s="4">
        <v>1935</v>
      </c>
      <c r="J73" s="5">
        <f t="shared" si="9"/>
        <v>0.48372093023255813</v>
      </c>
      <c r="K73" s="4">
        <f t="shared" si="10"/>
        <v>1954</v>
      </c>
      <c r="L73" s="4">
        <f t="shared" si="10"/>
        <v>4129</v>
      </c>
      <c r="M73" s="5">
        <f t="shared" si="11"/>
        <v>0.47323807217243885</v>
      </c>
    </row>
    <row r="74" spans="1:13" x14ac:dyDescent="0.25">
      <c r="A74" s="4" t="s">
        <v>99</v>
      </c>
      <c r="B74" s="4">
        <v>899</v>
      </c>
      <c r="C74" s="4">
        <v>1780</v>
      </c>
      <c r="D74" s="5">
        <f t="shared" si="7"/>
        <v>0.50505617977528094</v>
      </c>
      <c r="E74" s="4">
        <v>666</v>
      </c>
      <c r="F74" s="4">
        <v>1279</v>
      </c>
      <c r="G74" s="5">
        <f t="shared" si="8"/>
        <v>0.52071931196247068</v>
      </c>
      <c r="H74" s="4">
        <v>1267</v>
      </c>
      <c r="I74" s="4">
        <v>2712</v>
      </c>
      <c r="J74" s="5">
        <f t="shared" si="9"/>
        <v>0.46718289085545722</v>
      </c>
      <c r="K74" s="4">
        <f t="shared" si="10"/>
        <v>2832</v>
      </c>
      <c r="L74" s="4">
        <f t="shared" si="10"/>
        <v>5771</v>
      </c>
      <c r="M74" s="5">
        <f t="shared" si="11"/>
        <v>0.49072950961705075</v>
      </c>
    </row>
    <row r="75" spans="1:13" x14ac:dyDescent="0.25">
      <c r="A75" s="4" t="s">
        <v>100</v>
      </c>
      <c r="B75" s="4">
        <v>391</v>
      </c>
      <c r="C75" s="4">
        <v>1066</v>
      </c>
      <c r="D75" s="5">
        <f t="shared" si="7"/>
        <v>0.36679174484052535</v>
      </c>
      <c r="E75" s="4">
        <v>291</v>
      </c>
      <c r="F75" s="4">
        <v>727</v>
      </c>
      <c r="G75" s="5">
        <f t="shared" si="8"/>
        <v>0.40027510316368636</v>
      </c>
      <c r="H75" s="4">
        <v>559</v>
      </c>
      <c r="I75" s="4">
        <v>1682</v>
      </c>
      <c r="J75" s="5">
        <f t="shared" si="9"/>
        <v>0.3323424494649227</v>
      </c>
      <c r="K75" s="4">
        <f t="shared" si="10"/>
        <v>1241</v>
      </c>
      <c r="L75" s="4">
        <f t="shared" si="10"/>
        <v>3475</v>
      </c>
      <c r="M75" s="5">
        <f t="shared" si="11"/>
        <v>0.3571223021582734</v>
      </c>
    </row>
    <row r="76" spans="1:13" x14ac:dyDescent="0.25">
      <c r="A76" s="4" t="s">
        <v>118</v>
      </c>
      <c r="B76" s="4">
        <v>176</v>
      </c>
      <c r="C76" s="4">
        <v>349</v>
      </c>
      <c r="D76" s="5">
        <f t="shared" si="7"/>
        <v>0.50429799426934097</v>
      </c>
      <c r="E76" s="4">
        <v>76</v>
      </c>
      <c r="F76" s="4">
        <v>204</v>
      </c>
      <c r="G76" s="5">
        <f t="shared" si="8"/>
        <v>0.37254901960784315</v>
      </c>
      <c r="H76" s="4">
        <v>153</v>
      </c>
      <c r="I76" s="4">
        <v>535</v>
      </c>
      <c r="J76" s="5">
        <f t="shared" si="9"/>
        <v>0.28598130841121494</v>
      </c>
      <c r="K76" s="4">
        <f t="shared" si="10"/>
        <v>405</v>
      </c>
      <c r="L76" s="4">
        <f t="shared" si="10"/>
        <v>1088</v>
      </c>
      <c r="M76" s="5">
        <f t="shared" si="11"/>
        <v>0.37224264705882354</v>
      </c>
    </row>
    <row r="77" spans="1:13" x14ac:dyDescent="0.25">
      <c r="A77" s="4" t="s">
        <v>101</v>
      </c>
      <c r="B77" s="4">
        <v>194</v>
      </c>
      <c r="C77" s="4">
        <v>829</v>
      </c>
      <c r="D77" s="5">
        <f t="shared" si="7"/>
        <v>0.23401688781664656</v>
      </c>
      <c r="E77" s="4">
        <v>172</v>
      </c>
      <c r="F77" s="4">
        <v>667</v>
      </c>
      <c r="G77" s="5">
        <f t="shared" si="8"/>
        <v>0.25787106446776614</v>
      </c>
      <c r="H77" s="4">
        <v>296</v>
      </c>
      <c r="I77" s="4">
        <v>1295</v>
      </c>
      <c r="J77" s="5">
        <f t="shared" si="9"/>
        <v>0.22857142857142856</v>
      </c>
      <c r="K77" s="4">
        <f t="shared" si="10"/>
        <v>662</v>
      </c>
      <c r="L77" s="4">
        <f t="shared" si="10"/>
        <v>2791</v>
      </c>
      <c r="M77" s="5">
        <f t="shared" si="11"/>
        <v>0.23719097097814404</v>
      </c>
    </row>
    <row r="78" spans="1:13" x14ac:dyDescent="0.25">
      <c r="A78" s="4" t="s">
        <v>34</v>
      </c>
      <c r="B78" s="4">
        <v>451</v>
      </c>
      <c r="C78" s="4">
        <v>949</v>
      </c>
      <c r="D78" s="5">
        <f t="shared" si="7"/>
        <v>0.47523709167544786</v>
      </c>
      <c r="E78" s="4">
        <v>372</v>
      </c>
      <c r="F78" s="4">
        <v>772</v>
      </c>
      <c r="G78" s="5">
        <f t="shared" si="8"/>
        <v>0.48186528497409326</v>
      </c>
      <c r="H78" s="4">
        <v>961</v>
      </c>
      <c r="I78" s="4">
        <v>1950</v>
      </c>
      <c r="J78" s="5">
        <f t="shared" si="9"/>
        <v>0.49282051282051281</v>
      </c>
      <c r="K78" s="4">
        <f t="shared" si="10"/>
        <v>1784</v>
      </c>
      <c r="L78" s="4">
        <f t="shared" si="10"/>
        <v>3671</v>
      </c>
      <c r="M78" s="5">
        <f t="shared" si="11"/>
        <v>0.48597112503405065</v>
      </c>
    </row>
    <row r="79" spans="1:13" x14ac:dyDescent="0.25">
      <c r="A79" s="4" t="s">
        <v>36</v>
      </c>
      <c r="B79" s="4">
        <v>464</v>
      </c>
      <c r="C79" s="4">
        <v>1711</v>
      </c>
      <c r="D79" s="5">
        <f t="shared" si="7"/>
        <v>0.2711864406779661</v>
      </c>
      <c r="E79" s="4">
        <v>364</v>
      </c>
      <c r="F79" s="4">
        <v>1287</v>
      </c>
      <c r="G79" s="5">
        <f t="shared" si="8"/>
        <v>0.28282828282828282</v>
      </c>
      <c r="H79" s="4">
        <v>495</v>
      </c>
      <c r="I79" s="4">
        <v>2548</v>
      </c>
      <c r="J79" s="5">
        <f t="shared" si="9"/>
        <v>0.19427001569858712</v>
      </c>
      <c r="K79" s="4">
        <f t="shared" si="10"/>
        <v>1323</v>
      </c>
      <c r="L79" s="4">
        <f t="shared" si="10"/>
        <v>5546</v>
      </c>
      <c r="M79" s="5">
        <f t="shared" si="11"/>
        <v>0.23855030652722684</v>
      </c>
    </row>
    <row r="80" spans="1:13" x14ac:dyDescent="0.25">
      <c r="A80" s="4" t="s">
        <v>37</v>
      </c>
      <c r="B80" s="4">
        <v>361</v>
      </c>
      <c r="C80" s="4">
        <v>1617</v>
      </c>
      <c r="D80" s="5">
        <f t="shared" si="7"/>
        <v>0.22325293753865183</v>
      </c>
      <c r="E80" s="4">
        <v>248</v>
      </c>
      <c r="F80" s="4">
        <v>1203</v>
      </c>
      <c r="G80" s="5">
        <f t="shared" si="8"/>
        <v>0.20615128844555278</v>
      </c>
      <c r="H80" s="4">
        <v>381</v>
      </c>
      <c r="I80" s="4">
        <v>2443</v>
      </c>
      <c r="J80" s="5">
        <f t="shared" si="9"/>
        <v>0.15595579205894392</v>
      </c>
      <c r="K80" s="4">
        <f t="shared" si="10"/>
        <v>990</v>
      </c>
      <c r="L80" s="4">
        <f t="shared" si="10"/>
        <v>5263</v>
      </c>
      <c r="M80" s="5">
        <f t="shared" si="11"/>
        <v>0.18810564316929507</v>
      </c>
    </row>
    <row r="81" spans="1:13" x14ac:dyDescent="0.25">
      <c r="A81" s="4" t="s">
        <v>38</v>
      </c>
      <c r="B81" s="4">
        <v>408</v>
      </c>
      <c r="C81" s="4">
        <v>870</v>
      </c>
      <c r="D81" s="5">
        <f t="shared" si="7"/>
        <v>0.4689655172413793</v>
      </c>
      <c r="E81" s="4">
        <v>300</v>
      </c>
      <c r="F81" s="4">
        <v>593</v>
      </c>
      <c r="G81" s="5">
        <f t="shared" si="8"/>
        <v>0.50590219224283306</v>
      </c>
      <c r="H81" s="4">
        <v>587</v>
      </c>
      <c r="I81" s="4">
        <v>1245</v>
      </c>
      <c r="J81" s="5">
        <f t="shared" si="9"/>
        <v>0.47148594377510039</v>
      </c>
      <c r="K81" s="4">
        <f t="shared" si="10"/>
        <v>1295</v>
      </c>
      <c r="L81" s="4">
        <f t="shared" si="10"/>
        <v>2708</v>
      </c>
      <c r="M81" s="5">
        <f t="shared" si="11"/>
        <v>0.47821270310192021</v>
      </c>
    </row>
    <row r="82" spans="1:13" x14ac:dyDescent="0.25">
      <c r="A82" s="4" t="s">
        <v>102</v>
      </c>
      <c r="B82" s="4">
        <v>286</v>
      </c>
      <c r="C82" s="4">
        <v>1103</v>
      </c>
      <c r="D82" s="5">
        <f t="shared" si="7"/>
        <v>0.25929283771532186</v>
      </c>
      <c r="E82" s="4">
        <v>158</v>
      </c>
      <c r="F82" s="4">
        <v>724</v>
      </c>
      <c r="G82" s="5">
        <f t="shared" si="8"/>
        <v>0.21823204419889503</v>
      </c>
      <c r="H82" s="4">
        <v>204</v>
      </c>
      <c r="I82" s="4">
        <v>1447</v>
      </c>
      <c r="J82" s="5">
        <f t="shared" si="9"/>
        <v>0.1409813407049067</v>
      </c>
      <c r="K82" s="4">
        <f t="shared" si="10"/>
        <v>648</v>
      </c>
      <c r="L82" s="4">
        <f t="shared" si="10"/>
        <v>3274</v>
      </c>
      <c r="M82" s="5">
        <f t="shared" si="11"/>
        <v>0.19792302993280392</v>
      </c>
    </row>
    <row r="83" spans="1:13" x14ac:dyDescent="0.25">
      <c r="A83" s="4" t="s">
        <v>103</v>
      </c>
      <c r="B83" s="4">
        <v>274</v>
      </c>
      <c r="C83" s="4">
        <v>975</v>
      </c>
      <c r="D83" s="5">
        <f t="shared" si="7"/>
        <v>0.28102564102564104</v>
      </c>
      <c r="E83" s="4">
        <v>110</v>
      </c>
      <c r="F83" s="4">
        <v>646</v>
      </c>
      <c r="G83" s="5">
        <f t="shared" si="8"/>
        <v>0.17027863777089783</v>
      </c>
      <c r="H83" s="4">
        <v>160</v>
      </c>
      <c r="I83" s="4">
        <v>1213</v>
      </c>
      <c r="J83" s="5">
        <f t="shared" si="9"/>
        <v>0.13190436933223412</v>
      </c>
      <c r="K83" s="4">
        <f t="shared" si="10"/>
        <v>544</v>
      </c>
      <c r="L83" s="4">
        <f t="shared" si="10"/>
        <v>2834</v>
      </c>
      <c r="M83" s="5">
        <f t="shared" si="11"/>
        <v>0.19195483415666903</v>
      </c>
    </row>
    <row r="84" spans="1:13" x14ac:dyDescent="0.25">
      <c r="A84" s="4" t="s">
        <v>104</v>
      </c>
      <c r="B84" s="4">
        <v>429</v>
      </c>
      <c r="C84" s="4">
        <v>963</v>
      </c>
      <c r="D84" s="5">
        <f t="shared" si="7"/>
        <v>0.4454828660436137</v>
      </c>
      <c r="E84" s="4">
        <v>376</v>
      </c>
      <c r="F84" s="4">
        <v>686</v>
      </c>
      <c r="G84" s="5">
        <f t="shared" si="8"/>
        <v>0.54810495626822153</v>
      </c>
      <c r="H84" s="4">
        <v>879</v>
      </c>
      <c r="I84" s="4">
        <v>1641</v>
      </c>
      <c r="J84" s="5">
        <f t="shared" si="9"/>
        <v>0.53564899451553927</v>
      </c>
      <c r="K84" s="4">
        <f t="shared" si="10"/>
        <v>1684</v>
      </c>
      <c r="L84" s="4">
        <f t="shared" si="10"/>
        <v>3290</v>
      </c>
      <c r="M84" s="5">
        <f t="shared" si="11"/>
        <v>0.51185410334346504</v>
      </c>
    </row>
    <row r="85" spans="1:13" x14ac:dyDescent="0.25">
      <c r="A85" s="4" t="s">
        <v>105</v>
      </c>
      <c r="B85" s="4">
        <v>300</v>
      </c>
      <c r="C85" s="4">
        <v>703</v>
      </c>
      <c r="D85" s="5">
        <f t="shared" si="7"/>
        <v>0.4267425320056899</v>
      </c>
      <c r="E85" s="4">
        <v>269</v>
      </c>
      <c r="F85" s="4">
        <v>594</v>
      </c>
      <c r="G85" s="5">
        <f t="shared" si="8"/>
        <v>0.45286195286195285</v>
      </c>
      <c r="H85" s="4">
        <v>427</v>
      </c>
      <c r="I85" s="4">
        <v>1223</v>
      </c>
      <c r="J85" s="5">
        <f t="shared" si="9"/>
        <v>0.3491414554374489</v>
      </c>
      <c r="K85" s="4">
        <f t="shared" si="10"/>
        <v>996</v>
      </c>
      <c r="L85" s="4">
        <f t="shared" si="10"/>
        <v>2520</v>
      </c>
      <c r="M85" s="5">
        <f t="shared" si="11"/>
        <v>0.39523809523809522</v>
      </c>
    </row>
    <row r="86" spans="1:13" x14ac:dyDescent="0.25">
      <c r="A86" s="4" t="s">
        <v>106</v>
      </c>
      <c r="B86" s="4">
        <v>696</v>
      </c>
      <c r="C86" s="4">
        <v>1279</v>
      </c>
      <c r="D86" s="5">
        <f t="shared" si="7"/>
        <v>0.544175136825645</v>
      </c>
      <c r="E86" s="4">
        <v>572</v>
      </c>
      <c r="F86" s="4">
        <v>981</v>
      </c>
      <c r="G86" s="5">
        <f t="shared" si="8"/>
        <v>0.58307849133537204</v>
      </c>
      <c r="H86" s="4">
        <v>1205</v>
      </c>
      <c r="I86" s="4">
        <v>2092</v>
      </c>
      <c r="J86" s="5">
        <f t="shared" si="9"/>
        <v>0.57600382409177819</v>
      </c>
      <c r="K86" s="4">
        <f t="shared" si="10"/>
        <v>2473</v>
      </c>
      <c r="L86" s="4">
        <f t="shared" si="10"/>
        <v>4352</v>
      </c>
      <c r="M86" s="5">
        <f t="shared" si="11"/>
        <v>0.56824448529411764</v>
      </c>
    </row>
    <row r="87" spans="1:13" x14ac:dyDescent="0.25">
      <c r="A87" s="4" t="s">
        <v>107</v>
      </c>
      <c r="B87" s="4">
        <v>457</v>
      </c>
      <c r="C87" s="4">
        <v>909</v>
      </c>
      <c r="D87" s="5">
        <f t="shared" si="7"/>
        <v>0.5027502750275028</v>
      </c>
      <c r="E87" s="4">
        <v>341</v>
      </c>
      <c r="F87" s="4">
        <v>657</v>
      </c>
      <c r="G87" s="5">
        <f t="shared" si="8"/>
        <v>0.51902587519025878</v>
      </c>
      <c r="H87" s="4">
        <v>589</v>
      </c>
      <c r="I87" s="4">
        <v>1223</v>
      </c>
      <c r="J87" s="5">
        <f t="shared" si="9"/>
        <v>0.48160261651676206</v>
      </c>
      <c r="K87" s="4">
        <f t="shared" si="10"/>
        <v>1387</v>
      </c>
      <c r="L87" s="4">
        <f t="shared" si="10"/>
        <v>2789</v>
      </c>
      <c r="M87" s="5">
        <f t="shared" si="11"/>
        <v>0.49731086410899966</v>
      </c>
    </row>
    <row r="88" spans="1:13" s="8" customFormat="1" x14ac:dyDescent="0.25">
      <c r="A88" s="8" t="s">
        <v>119</v>
      </c>
      <c r="B88" s="8">
        <f>SUM(B2:B87)</f>
        <v>35739</v>
      </c>
      <c r="C88" s="8">
        <f t="shared" ref="C88:I88" si="12">SUM(C2:C87)</f>
        <v>86521</v>
      </c>
      <c r="D88" s="9">
        <f t="shared" si="7"/>
        <v>0.41306734781151394</v>
      </c>
      <c r="E88" s="8">
        <f t="shared" si="12"/>
        <v>26973</v>
      </c>
      <c r="F88" s="8">
        <f t="shared" si="12"/>
        <v>64200</v>
      </c>
      <c r="G88" s="9">
        <f t="shared" si="8"/>
        <v>0.42014018691588784</v>
      </c>
      <c r="H88" s="8">
        <f t="shared" si="12"/>
        <v>49434</v>
      </c>
      <c r="I88" s="8">
        <f t="shared" si="12"/>
        <v>136065</v>
      </c>
      <c r="J88" s="9">
        <f t="shared" si="9"/>
        <v>0.36331165251901665</v>
      </c>
      <c r="K88" s="8">
        <f t="shared" si="10"/>
        <v>112146</v>
      </c>
      <c r="L88" s="8">
        <f t="shared" si="10"/>
        <v>286786</v>
      </c>
      <c r="M88" s="9">
        <f t="shared" si="11"/>
        <v>0.39104419323118983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F1" workbookViewId="0">
      <selection activeCell="N11" sqref="N11"/>
    </sheetView>
  </sheetViews>
  <sheetFormatPr baseColWidth="10" defaultRowHeight="15" x14ac:dyDescent="0.25"/>
  <cols>
    <col min="1" max="1" width="30" bestFit="1" customWidth="1"/>
    <col min="2" max="2" width="20.42578125" bestFit="1" customWidth="1"/>
    <col min="3" max="3" width="19.5703125" bestFit="1" customWidth="1"/>
    <col min="4" max="4" width="19.7109375" style="1" bestFit="1" customWidth="1"/>
    <col min="5" max="5" width="20.42578125" bestFit="1" customWidth="1"/>
    <col min="6" max="6" width="19.5703125" bestFit="1" customWidth="1"/>
    <col min="7" max="7" width="19.7109375" style="1" bestFit="1" customWidth="1"/>
    <col min="8" max="8" width="23.42578125" bestFit="1" customWidth="1"/>
    <col min="9" max="9" width="22.5703125" bestFit="1" customWidth="1"/>
    <col min="10" max="10" width="22.7109375" style="1" bestFit="1" customWidth="1"/>
    <col min="11" max="11" width="23" bestFit="1" customWidth="1"/>
    <col min="12" max="12" width="22.5703125" bestFit="1" customWidth="1"/>
    <col min="13" max="13" width="22.7109375" style="1" bestFit="1" customWidth="1"/>
  </cols>
  <sheetData>
    <row r="1" spans="1:13" x14ac:dyDescent="0.25">
      <c r="A1" t="s">
        <v>135</v>
      </c>
      <c r="B1" t="s">
        <v>121</v>
      </c>
      <c r="C1" t="s">
        <v>122</v>
      </c>
      <c r="D1" t="s">
        <v>123</v>
      </c>
      <c r="E1" t="s">
        <v>124</v>
      </c>
      <c r="F1" t="s">
        <v>125</v>
      </c>
      <c r="G1" s="1" t="s">
        <v>126</v>
      </c>
      <c r="H1" t="s">
        <v>127</v>
      </c>
      <c r="I1" t="s">
        <v>128</v>
      </c>
      <c r="J1" s="1" t="s">
        <v>129</v>
      </c>
      <c r="K1" t="s">
        <v>130</v>
      </c>
      <c r="L1" t="s">
        <v>131</v>
      </c>
      <c r="M1" s="1" t="s">
        <v>132</v>
      </c>
    </row>
    <row r="2" spans="1:13" s="2" customFormat="1" x14ac:dyDescent="0.25">
      <c r="A2" s="2" t="s">
        <v>108</v>
      </c>
      <c r="B2" s="2">
        <f>'Coberturas por ZBS'!B6+'Coberturas por ZBS'!B7+'Coberturas por ZBS'!B9+'Coberturas por ZBS'!B50+'Coberturas por ZBS'!B51+'Coberturas por ZBS'!B52+'Coberturas por ZBS'!B57+'Coberturas por ZBS'!B59+'Coberturas por ZBS'!B61+'Coberturas por ZBS'!B64+'Coberturas por ZBS'!B65+'Coberturas por ZBS'!B68+'Coberturas por ZBS'!B70+'Coberturas por ZBS'!B71</f>
        <v>6141</v>
      </c>
      <c r="C2" s="2">
        <f>'Coberturas por ZBS'!C6+'Coberturas por ZBS'!C7+'Coberturas por ZBS'!C9+'Coberturas por ZBS'!C50+'Coberturas por ZBS'!C51+'Coberturas por ZBS'!C52+'Coberturas por ZBS'!C57+'Coberturas por ZBS'!C59+'Coberturas por ZBS'!C61+'Coberturas por ZBS'!C64+'Coberturas por ZBS'!C65+'Coberturas por ZBS'!C68+'Coberturas por ZBS'!C70+'Coberturas por ZBS'!C71</f>
        <v>15323</v>
      </c>
      <c r="D2" s="3">
        <f t="shared" ref="D2:D11" si="0">B2/C2</f>
        <v>0.40077008418716964</v>
      </c>
      <c r="E2" s="2">
        <f>'Coberturas por ZBS'!E6+'Coberturas por ZBS'!E7+'Coberturas por ZBS'!E9+'Coberturas por ZBS'!E50+'Coberturas por ZBS'!E51+'Coberturas por ZBS'!E52+'Coberturas por ZBS'!E57+'Coberturas por ZBS'!E59+'Coberturas por ZBS'!E61+'Coberturas por ZBS'!E64+'Coberturas por ZBS'!E65+'Coberturas por ZBS'!E68+'Coberturas por ZBS'!E70+'Coberturas por ZBS'!E71</f>
        <v>4592</v>
      </c>
      <c r="F2" s="2">
        <f>'Coberturas por ZBS'!F6+'Coberturas por ZBS'!F7+'Coberturas por ZBS'!F9+'Coberturas por ZBS'!F50+'Coberturas por ZBS'!F51+'Coberturas por ZBS'!F52+'Coberturas por ZBS'!F57+'Coberturas por ZBS'!F59+'Coberturas por ZBS'!F61+'Coberturas por ZBS'!F64+'Coberturas por ZBS'!F65+'Coberturas por ZBS'!F68+'Coberturas por ZBS'!F70+'Coberturas por ZBS'!F71</f>
        <v>11418</v>
      </c>
      <c r="G2" s="3">
        <f t="shared" ref="G2:G11" si="1">E2/F2</f>
        <v>0.40217200910842527</v>
      </c>
      <c r="H2" s="2">
        <f>'Coberturas por ZBS'!H6+'Coberturas por ZBS'!H7+'Coberturas por ZBS'!H9+'Coberturas por ZBS'!H50+'Coberturas por ZBS'!H51+'Coberturas por ZBS'!H52+'Coberturas por ZBS'!H57+'Coberturas por ZBS'!H59+'Coberturas por ZBS'!H61+'Coberturas por ZBS'!H64+'Coberturas por ZBS'!H65+'Coberturas por ZBS'!H68+'Coberturas por ZBS'!H70+'Coberturas por ZBS'!H71</f>
        <v>7663</v>
      </c>
      <c r="I2" s="2">
        <f>'Coberturas por ZBS'!I6+'Coberturas por ZBS'!I7+'Coberturas por ZBS'!I9+'Coberturas por ZBS'!I50+'Coberturas por ZBS'!I51+'Coberturas por ZBS'!I52+'Coberturas por ZBS'!I57+'Coberturas por ZBS'!I59+'Coberturas por ZBS'!I61+'Coberturas por ZBS'!I64+'Coberturas por ZBS'!I65+'Coberturas por ZBS'!I68+'Coberturas por ZBS'!I70+'Coberturas por ZBS'!I71</f>
        <v>23633</v>
      </c>
      <c r="J2" s="3">
        <f t="shared" ref="J2:J11" si="2">H2/I2</f>
        <v>0.32424998942157152</v>
      </c>
      <c r="K2" s="2">
        <f>SUM(B2+E2+H2)</f>
        <v>18396</v>
      </c>
      <c r="L2" s="2">
        <f>SUM(C2+F2+I2)</f>
        <v>50374</v>
      </c>
      <c r="M2" s="3">
        <f t="shared" ref="M2:M11" si="3">K2/L2</f>
        <v>0.36518839083654264</v>
      </c>
    </row>
    <row r="3" spans="1:13" s="2" customFormat="1" x14ac:dyDescent="0.25">
      <c r="A3" s="2" t="s">
        <v>109</v>
      </c>
      <c r="B3" s="2">
        <f>'Coberturas por ZBS'!B17+'Coberturas por ZBS'!B18+'Coberturas por ZBS'!B19+'Coberturas por ZBS'!B20+'Coberturas por ZBS'!B21+'Coberturas por ZBS'!B22+'Coberturas por ZBS'!B23+'Coberturas por ZBS'!B24+'Coberturas por ZBS'!B25+'Coberturas por ZBS'!B26+'Coberturas por ZBS'!B27+'Coberturas por ZBS'!B33+'Coberturas por ZBS'!B35+'Coberturas por ZBS'!B36+'Coberturas por ZBS'!B45+'Coberturas por ZBS'!B77</f>
        <v>6551</v>
      </c>
      <c r="C3" s="2">
        <f>'Coberturas por ZBS'!C17+'Coberturas por ZBS'!C18+'Coberturas por ZBS'!C19+'Coberturas por ZBS'!C20+'Coberturas por ZBS'!C21+'Coberturas por ZBS'!C22+'Coberturas por ZBS'!C23+'Coberturas por ZBS'!C24+'Coberturas por ZBS'!C25+'Coberturas por ZBS'!C26+'Coberturas por ZBS'!C27+'Coberturas por ZBS'!C33+'Coberturas por ZBS'!C35+'Coberturas por ZBS'!C36+'Coberturas por ZBS'!C45+'Coberturas por ZBS'!C77</f>
        <v>16904</v>
      </c>
      <c r="D3" s="3">
        <f t="shared" si="0"/>
        <v>0.38754141031708472</v>
      </c>
      <c r="E3" s="2">
        <f>'Coberturas por ZBS'!E17+'Coberturas por ZBS'!E18+'Coberturas por ZBS'!E19+'Coberturas por ZBS'!E20+'Coberturas por ZBS'!E21+'Coberturas por ZBS'!E22+'Coberturas por ZBS'!E23+'Coberturas por ZBS'!E24+'Coberturas por ZBS'!E25+'Coberturas por ZBS'!E26+'Coberturas por ZBS'!E27+'Coberturas por ZBS'!E33+'Coberturas por ZBS'!E35+'Coberturas por ZBS'!E36+'Coberturas por ZBS'!E45+'Coberturas por ZBS'!E77</f>
        <v>4803</v>
      </c>
      <c r="F3" s="2">
        <f>'Coberturas por ZBS'!F17+'Coberturas por ZBS'!F18+'Coberturas por ZBS'!F19+'Coberturas por ZBS'!F20+'Coberturas por ZBS'!F21+'Coberturas por ZBS'!F22+'Coberturas por ZBS'!F23+'Coberturas por ZBS'!F24+'Coberturas por ZBS'!F25+'Coberturas por ZBS'!F26+'Coberturas por ZBS'!F27+'Coberturas por ZBS'!F33+'Coberturas por ZBS'!F35+'Coberturas por ZBS'!F36+'Coberturas por ZBS'!F45+'Coberturas por ZBS'!F77</f>
        <v>13190</v>
      </c>
      <c r="G3" s="3">
        <f t="shared" si="1"/>
        <v>0.36413949962092496</v>
      </c>
      <c r="H3" s="2">
        <f>'Coberturas por ZBS'!H17+'Coberturas por ZBS'!H18+'Coberturas por ZBS'!H19+'Coberturas por ZBS'!H20+'Coberturas por ZBS'!H21+'Coberturas por ZBS'!H22+'Coberturas por ZBS'!H23+'Coberturas por ZBS'!H24+'Coberturas por ZBS'!H25+'Coberturas por ZBS'!H26+'Coberturas por ZBS'!H27+'Coberturas por ZBS'!H33+'Coberturas por ZBS'!H35+'Coberturas por ZBS'!H36+'Coberturas por ZBS'!H45+'Coberturas por ZBS'!H77</f>
        <v>8960</v>
      </c>
      <c r="I3" s="2">
        <f>'Coberturas por ZBS'!I17+'Coberturas por ZBS'!I18+'Coberturas por ZBS'!I19+'Coberturas por ZBS'!I20+'Coberturas por ZBS'!I21+'Coberturas por ZBS'!I22+'Coberturas por ZBS'!I23+'Coberturas por ZBS'!I24+'Coberturas por ZBS'!I25+'Coberturas por ZBS'!I26+'Coberturas por ZBS'!I27+'Coberturas por ZBS'!I33+'Coberturas por ZBS'!I35+'Coberturas por ZBS'!I36+'Coberturas por ZBS'!I45+'Coberturas por ZBS'!I77</f>
        <v>27155</v>
      </c>
      <c r="J3" s="3">
        <f t="shared" si="2"/>
        <v>0.32995765052476522</v>
      </c>
      <c r="K3" s="2">
        <f t="shared" ref="K3:L11" si="4">SUM(B3+E3+H3)</f>
        <v>20314</v>
      </c>
      <c r="L3" s="2">
        <f t="shared" si="4"/>
        <v>57249</v>
      </c>
      <c r="M3" s="3">
        <f t="shared" si="3"/>
        <v>0.35483589232999702</v>
      </c>
    </row>
    <row r="4" spans="1:13" s="2" customFormat="1" x14ac:dyDescent="0.25">
      <c r="A4" s="2" t="s">
        <v>110</v>
      </c>
      <c r="B4" s="2">
        <f>'Coberturas por ZBS'!B4+'Coberturas por ZBS'!B5+'Coberturas por ZBS'!B38+'Coberturas por ZBS'!B39+'Coberturas por ZBS'!B40+'Coberturas por ZBS'!B41+'Coberturas por ZBS'!B42+'Coberturas por ZBS'!B78+'Coberturas por ZBS'!B84+'Coberturas por ZBS'!B85</f>
        <v>4178</v>
      </c>
      <c r="C4" s="2">
        <f>'Coberturas por ZBS'!C4+'Coberturas por ZBS'!C5+'Coberturas por ZBS'!C38+'Coberturas por ZBS'!C39+'Coberturas por ZBS'!C40+'Coberturas por ZBS'!C41+'Coberturas por ZBS'!C42+'Coberturas por ZBS'!C78+'Coberturas por ZBS'!C84+'Coberturas por ZBS'!C85</f>
        <v>9654</v>
      </c>
      <c r="D4" s="3">
        <f t="shared" si="0"/>
        <v>0.43277397969753473</v>
      </c>
      <c r="E4" s="2">
        <f>'Coberturas por ZBS'!E4+'Coberturas por ZBS'!E5+'Coberturas por ZBS'!E38+'Coberturas por ZBS'!E39+'Coberturas por ZBS'!E40+'Coberturas por ZBS'!E41+'Coberturas por ZBS'!E42+'Coberturas por ZBS'!E78+'Coberturas por ZBS'!E84+'Coberturas por ZBS'!E85</f>
        <v>3332</v>
      </c>
      <c r="F4" s="2">
        <f>'Coberturas por ZBS'!F4+'Coberturas por ZBS'!F5+'Coberturas por ZBS'!F38+'Coberturas por ZBS'!F39+'Coberturas por ZBS'!F40+'Coberturas por ZBS'!F41+'Coberturas por ZBS'!F42+'Coberturas por ZBS'!F78+'Coberturas por ZBS'!F84+'Coberturas por ZBS'!F85</f>
        <v>7407</v>
      </c>
      <c r="G4" s="3">
        <f t="shared" si="1"/>
        <v>0.44984474146078035</v>
      </c>
      <c r="H4" s="2">
        <f>'Coberturas por ZBS'!H4+'Coberturas por ZBS'!H5+'Coberturas por ZBS'!H38+'Coberturas por ZBS'!H39+'Coberturas por ZBS'!H40+'Coberturas por ZBS'!H41+'Coberturas por ZBS'!H42+'Coberturas por ZBS'!H78+'Coberturas por ZBS'!H84+'Coberturas por ZBS'!H85</f>
        <v>5892</v>
      </c>
      <c r="I4" s="2">
        <f>'Coberturas por ZBS'!I4+'Coberturas por ZBS'!I5+'Coberturas por ZBS'!I38+'Coberturas por ZBS'!I39+'Coberturas por ZBS'!I40+'Coberturas por ZBS'!I41+'Coberturas por ZBS'!I42+'Coberturas por ZBS'!I78+'Coberturas por ZBS'!I84+'Coberturas por ZBS'!I85</f>
        <v>16256</v>
      </c>
      <c r="J4" s="3">
        <f t="shared" si="2"/>
        <v>0.36245078740157483</v>
      </c>
      <c r="K4" s="2">
        <f t="shared" si="4"/>
        <v>13402</v>
      </c>
      <c r="L4" s="2">
        <f t="shared" si="4"/>
        <v>33317</v>
      </c>
      <c r="M4" s="3">
        <f t="shared" si="3"/>
        <v>0.40225710598193115</v>
      </c>
    </row>
    <row r="5" spans="1:13" s="2" customFormat="1" x14ac:dyDescent="0.25">
      <c r="A5" s="2" t="s">
        <v>111</v>
      </c>
      <c r="B5" s="2">
        <f>'Coberturas por ZBS'!B13+'Coberturas por ZBS'!B14+'Coberturas por ZBS'!B15+'Coberturas por ZBS'!B16+'Coberturas por ZBS'!B28+'Coberturas por ZBS'!B49</f>
        <v>2327</v>
      </c>
      <c r="C5" s="2">
        <f>'Coberturas por ZBS'!C13+'Coberturas por ZBS'!C14+'Coberturas por ZBS'!C15+'Coberturas por ZBS'!C16+'Coberturas por ZBS'!C28+'Coberturas por ZBS'!C49</f>
        <v>4906</v>
      </c>
      <c r="D5" s="3">
        <f t="shared" si="0"/>
        <v>0.47431716265796986</v>
      </c>
      <c r="E5" s="2">
        <f>'Coberturas por ZBS'!E13+'Coberturas por ZBS'!E14+'Coberturas por ZBS'!E15+'Coberturas por ZBS'!E16+'Coberturas por ZBS'!E28+'Coberturas por ZBS'!E49</f>
        <v>1629</v>
      </c>
      <c r="F5" s="2">
        <f>'Coberturas por ZBS'!F13+'Coberturas por ZBS'!F14+'Coberturas por ZBS'!F15+'Coberturas por ZBS'!F16+'Coberturas por ZBS'!F28+'Coberturas por ZBS'!F49</f>
        <v>3396</v>
      </c>
      <c r="G5" s="3">
        <f t="shared" si="1"/>
        <v>0.47968197879858659</v>
      </c>
      <c r="H5" s="2">
        <f>'Coberturas por ZBS'!H13+'Coberturas por ZBS'!H14+'Coberturas por ZBS'!H15+'Coberturas por ZBS'!H16+'Coberturas por ZBS'!H28+'Coberturas por ZBS'!H49</f>
        <v>3168</v>
      </c>
      <c r="I5" s="2">
        <f>'Coberturas por ZBS'!I13+'Coberturas por ZBS'!I14+'Coberturas por ZBS'!I15+'Coberturas por ZBS'!I16+'Coberturas por ZBS'!I28+'Coberturas por ZBS'!I49</f>
        <v>7814</v>
      </c>
      <c r="J5" s="3">
        <f t="shared" si="2"/>
        <v>0.40542615817762989</v>
      </c>
      <c r="K5" s="2">
        <f t="shared" si="4"/>
        <v>7124</v>
      </c>
      <c r="L5" s="2">
        <f t="shared" si="4"/>
        <v>16116</v>
      </c>
      <c r="M5" s="3">
        <f t="shared" si="3"/>
        <v>0.44204517249937952</v>
      </c>
    </row>
    <row r="6" spans="1:13" s="2" customFormat="1" x14ac:dyDescent="0.25">
      <c r="A6" s="2" t="s">
        <v>112</v>
      </c>
      <c r="B6" s="2">
        <f>'Coberturas por ZBS'!B34+'Coberturas por ZBS'!B86+'Coberturas por ZBS'!B87</f>
        <v>1771</v>
      </c>
      <c r="C6" s="2">
        <f>'Coberturas por ZBS'!C34+'Coberturas por ZBS'!C86+'Coberturas por ZBS'!C87</f>
        <v>3748</v>
      </c>
      <c r="D6" s="3">
        <f t="shared" si="0"/>
        <v>0.47251867662753466</v>
      </c>
      <c r="E6" s="2">
        <f>'Coberturas por ZBS'!E34+'Coberturas por ZBS'!E86+'Coberturas por ZBS'!E87</f>
        <v>1415</v>
      </c>
      <c r="F6" s="2">
        <f>'Coberturas por ZBS'!F34+'Coberturas por ZBS'!F86+'Coberturas por ZBS'!F87</f>
        <v>2681</v>
      </c>
      <c r="G6" s="3">
        <f t="shared" si="1"/>
        <v>0.52778813875419617</v>
      </c>
      <c r="H6" s="2">
        <f>'Coberturas por ZBS'!H34+'Coberturas por ZBS'!H86+'Coberturas por ZBS'!H87</f>
        <v>2869</v>
      </c>
      <c r="I6" s="2">
        <f>'Coberturas por ZBS'!I34+'Coberturas por ZBS'!I86+'Coberturas por ZBS'!I87</f>
        <v>5446</v>
      </c>
      <c r="J6" s="3">
        <f t="shared" si="2"/>
        <v>0.52680866691149464</v>
      </c>
      <c r="K6" s="2">
        <f t="shared" si="4"/>
        <v>6055</v>
      </c>
      <c r="L6" s="2">
        <f t="shared" si="4"/>
        <v>11875</v>
      </c>
      <c r="M6" s="3">
        <f t="shared" si="3"/>
        <v>0.50989473684210529</v>
      </c>
    </row>
    <row r="7" spans="1:13" s="2" customFormat="1" x14ac:dyDescent="0.25">
      <c r="A7" s="2" t="s">
        <v>113</v>
      </c>
      <c r="B7" s="2">
        <f>'Coberturas por ZBS'!B2+'Coberturas por ZBS'!B8+'Coberturas por ZBS'!B10+'Coberturas por ZBS'!B29+'Coberturas por ZBS'!B32+'Coberturas por ZBS'!B37+'Coberturas por ZBS'!B43+'Coberturas por ZBS'!B46+'Coberturas por ZBS'!B47+'Coberturas por ZBS'!B48+'Coberturas por ZBS'!B56+'Coberturas por ZBS'!B58+'Coberturas por ZBS'!B60+'Coberturas por ZBS'!B72+'Coberturas por ZBS'!B74+'Coberturas por ZBS'!B76</f>
        <v>6837</v>
      </c>
      <c r="C7" s="2">
        <f>'Coberturas por ZBS'!C2+'Coberturas por ZBS'!C8+'Coberturas por ZBS'!C10+'Coberturas por ZBS'!C29+'Coberturas por ZBS'!C32+'Coberturas por ZBS'!C37+'Coberturas por ZBS'!C43+'Coberturas por ZBS'!C46+'Coberturas por ZBS'!C47+'Coberturas por ZBS'!C48+'Coberturas por ZBS'!C56+'Coberturas por ZBS'!C58+'Coberturas por ZBS'!C60+'Coberturas por ZBS'!C72+'Coberturas por ZBS'!C74+'Coberturas por ZBS'!C76</f>
        <v>14968</v>
      </c>
      <c r="D7" s="3">
        <f t="shared" si="0"/>
        <v>0.45677445216461787</v>
      </c>
      <c r="E7" s="2">
        <f>'Coberturas por ZBS'!E2+'Coberturas por ZBS'!E8+'Coberturas por ZBS'!E10+'Coberturas por ZBS'!E29+'Coberturas por ZBS'!E32+'Coberturas por ZBS'!E37+'Coberturas por ZBS'!E43+'Coberturas por ZBS'!E46+'Coberturas por ZBS'!E47+'Coberturas por ZBS'!E48+'Coberturas por ZBS'!E56+'Coberturas por ZBS'!E58+'Coberturas por ZBS'!E60+'Coberturas por ZBS'!E72+'Coberturas por ZBS'!E74+'Coberturas por ZBS'!E76</f>
        <v>5366</v>
      </c>
      <c r="F7" s="2">
        <f>'Coberturas por ZBS'!F2+'Coberturas por ZBS'!F8+'Coberturas por ZBS'!F10+'Coberturas por ZBS'!F29+'Coberturas por ZBS'!F32+'Coberturas por ZBS'!F37+'Coberturas por ZBS'!F43+'Coberturas por ZBS'!F46+'Coberturas por ZBS'!F47+'Coberturas por ZBS'!F48+'Coberturas por ZBS'!F56+'Coberturas por ZBS'!F58+'Coberturas por ZBS'!F60+'Coberturas por ZBS'!F72+'Coberturas por ZBS'!F74+'Coberturas por ZBS'!F76</f>
        <v>10835</v>
      </c>
      <c r="G7" s="3">
        <f t="shared" si="1"/>
        <v>0.49524688509460085</v>
      </c>
      <c r="H7" s="2">
        <f>'Coberturas por ZBS'!H2+'Coberturas por ZBS'!H8+'Coberturas por ZBS'!H10+'Coberturas por ZBS'!H29+'Coberturas por ZBS'!H32+'Coberturas por ZBS'!H37+'Coberturas por ZBS'!H43+'Coberturas por ZBS'!H46+'Coberturas por ZBS'!H47+'Coberturas por ZBS'!H48+'Coberturas por ZBS'!H56+'Coberturas por ZBS'!H58+'Coberturas por ZBS'!H60+'Coberturas por ZBS'!H72+'Coberturas por ZBS'!H74+'Coberturas por ZBS'!H76</f>
        <v>10781</v>
      </c>
      <c r="I7" s="2">
        <f>'Coberturas por ZBS'!I2+'Coberturas por ZBS'!I8+'Coberturas por ZBS'!I10+'Coberturas por ZBS'!I29+'Coberturas por ZBS'!I32+'Coberturas por ZBS'!I37+'Coberturas por ZBS'!I43+'Coberturas por ZBS'!I46+'Coberturas por ZBS'!I47+'Coberturas por ZBS'!I48+'Coberturas por ZBS'!I56+'Coberturas por ZBS'!I58+'Coberturas por ZBS'!I60+'Coberturas por ZBS'!I72+'Coberturas por ZBS'!I74+'Coberturas por ZBS'!I76</f>
        <v>23566</v>
      </c>
      <c r="J7" s="3">
        <f t="shared" si="2"/>
        <v>0.45748111686327758</v>
      </c>
      <c r="K7" s="2">
        <f t="shared" si="4"/>
        <v>22984</v>
      </c>
      <c r="L7" s="2">
        <f t="shared" si="4"/>
        <v>49369</v>
      </c>
      <c r="M7" s="3">
        <f t="shared" si="3"/>
        <v>0.46555530798679334</v>
      </c>
    </row>
    <row r="8" spans="1:13" s="2" customFormat="1" x14ac:dyDescent="0.25">
      <c r="A8" s="2" t="s">
        <v>114</v>
      </c>
      <c r="B8" s="2">
        <f>'Coberturas por ZBS'!B11+'Coberturas por ZBS'!B53+'Coberturas por ZBS'!B54+'Coberturas por ZBS'!B55+'Coberturas por ZBS'!B62+'Coberturas por ZBS'!B63+'Coberturas por ZBS'!B66+'Coberturas por ZBS'!B67+'Coberturas por ZBS'!B69+'Coberturas por ZBS'!B73+'Coberturas por ZBS'!B75+'Coberturas por ZBS'!B81</f>
        <v>5018</v>
      </c>
      <c r="C8" s="2">
        <f>'Coberturas por ZBS'!C11+'Coberturas por ZBS'!C53+'Coberturas por ZBS'!C54+'Coberturas por ZBS'!C55+'Coberturas por ZBS'!C62+'Coberturas por ZBS'!C63+'Coberturas por ZBS'!C66+'Coberturas por ZBS'!C67+'Coberturas por ZBS'!C69+'Coberturas por ZBS'!C73+'Coberturas por ZBS'!C75+'Coberturas por ZBS'!C81</f>
        <v>11473</v>
      </c>
      <c r="D8" s="3">
        <f t="shared" si="0"/>
        <v>0.43737470583108168</v>
      </c>
      <c r="E8" s="2">
        <f>'Coberturas por ZBS'!E11+'Coberturas por ZBS'!E53+'Coberturas por ZBS'!E54+'Coberturas por ZBS'!E55+'Coberturas por ZBS'!E62+'Coberturas por ZBS'!E63+'Coberturas por ZBS'!E66+'Coberturas por ZBS'!E67+'Coberturas por ZBS'!E69+'Coberturas por ZBS'!E73+'Coberturas por ZBS'!E75+'Coberturas por ZBS'!E81</f>
        <v>4034</v>
      </c>
      <c r="F8" s="2">
        <f>'Coberturas por ZBS'!F11+'Coberturas por ZBS'!F53+'Coberturas por ZBS'!F54+'Coberturas por ZBS'!F55+'Coberturas por ZBS'!F62+'Coberturas por ZBS'!F63+'Coberturas por ZBS'!F66+'Coberturas por ZBS'!F67+'Coberturas por ZBS'!F69+'Coberturas por ZBS'!F73+'Coberturas por ZBS'!F75+'Coberturas por ZBS'!F81</f>
        <v>8467</v>
      </c>
      <c r="G8" s="3">
        <f t="shared" si="1"/>
        <v>0.47643793551434982</v>
      </c>
      <c r="H8" s="2">
        <f>'Coberturas por ZBS'!H11+'Coberturas por ZBS'!H53+'Coberturas por ZBS'!H54+'Coberturas por ZBS'!H55+'Coberturas por ZBS'!H62+'Coberturas por ZBS'!H63+'Coberturas por ZBS'!H66+'Coberturas por ZBS'!H67+'Coberturas por ZBS'!H69+'Coberturas por ZBS'!H73+'Coberturas por ZBS'!H75+'Coberturas por ZBS'!H81</f>
        <v>7584</v>
      </c>
      <c r="I8" s="2">
        <f>'Coberturas por ZBS'!I11+'Coberturas por ZBS'!I53+'Coberturas por ZBS'!I54+'Coberturas por ZBS'!I55+'Coberturas por ZBS'!I62+'Coberturas por ZBS'!I63+'Coberturas por ZBS'!I66+'Coberturas por ZBS'!I67+'Coberturas por ZBS'!I69+'Coberturas por ZBS'!I73+'Coberturas por ZBS'!I75+'Coberturas por ZBS'!I81</f>
        <v>17411</v>
      </c>
      <c r="J8" s="3">
        <f t="shared" si="2"/>
        <v>0.435586698064442</v>
      </c>
      <c r="K8" s="2">
        <f t="shared" si="4"/>
        <v>16636</v>
      </c>
      <c r="L8" s="2">
        <f t="shared" si="4"/>
        <v>37351</v>
      </c>
      <c r="M8" s="3">
        <f t="shared" si="3"/>
        <v>0.44539637492972078</v>
      </c>
    </row>
    <row r="9" spans="1:13" s="2" customFormat="1" x14ac:dyDescent="0.25">
      <c r="A9" s="2" t="s">
        <v>116</v>
      </c>
      <c r="B9" s="2">
        <f>'Coberturas por ZBS'!B83+'Coberturas por ZBS'!B82+'Coberturas por ZBS'!B80+'Coberturas por ZBS'!B79+'Coberturas por ZBS'!B44</f>
        <v>1615</v>
      </c>
      <c r="C9" s="2">
        <f>'Coberturas por ZBS'!C83+'Coberturas por ZBS'!C82+'Coberturas por ZBS'!C80+'Coberturas por ZBS'!C79+'Coberturas por ZBS'!C44</f>
        <v>6429</v>
      </c>
      <c r="D9" s="3">
        <f t="shared" si="0"/>
        <v>0.25120547519054287</v>
      </c>
      <c r="E9" s="2">
        <f>'Coberturas por ZBS'!E83+'Coberturas por ZBS'!E82+'Coberturas por ZBS'!E80+'Coberturas por ZBS'!E79+'Coberturas por ZBS'!E44</f>
        <v>1030</v>
      </c>
      <c r="F9" s="2">
        <f>'Coberturas por ZBS'!F83+'Coberturas por ZBS'!F82+'Coberturas por ZBS'!F80+'Coberturas por ZBS'!F79+'Coberturas por ZBS'!F44</f>
        <v>4679</v>
      </c>
      <c r="G9" s="3">
        <f t="shared" si="1"/>
        <v>0.22013250694592862</v>
      </c>
      <c r="H9" s="2">
        <f>'Coberturas por ZBS'!H83+'Coberturas por ZBS'!H82+'Coberturas por ZBS'!H80+'Coberturas por ZBS'!H79+'Coberturas por ZBS'!H44</f>
        <v>1424</v>
      </c>
      <c r="I9" s="2">
        <f>'Coberturas por ZBS'!I83+'Coberturas por ZBS'!I82+'Coberturas por ZBS'!I80+'Coberturas por ZBS'!I79+'Coberturas por ZBS'!I44</f>
        <v>9446</v>
      </c>
      <c r="J9" s="3">
        <f t="shared" si="2"/>
        <v>0.15075164090620369</v>
      </c>
      <c r="K9" s="2">
        <f t="shared" si="4"/>
        <v>4069</v>
      </c>
      <c r="L9" s="2">
        <f t="shared" si="4"/>
        <v>20554</v>
      </c>
      <c r="M9" s="3">
        <f t="shared" si="3"/>
        <v>0.19796633258733093</v>
      </c>
    </row>
    <row r="10" spans="1:13" s="2" customFormat="1" x14ac:dyDescent="0.25">
      <c r="A10" s="2" t="s">
        <v>115</v>
      </c>
      <c r="B10" s="2">
        <f>'Coberturas por ZBS'!B3+'Coberturas por ZBS'!B12+'Coberturas por ZBS'!B30+'Coberturas por ZBS'!B31</f>
        <v>1301</v>
      </c>
      <c r="C10" s="2">
        <f>'Coberturas por ZBS'!C3+'Coberturas por ZBS'!C12+'Coberturas por ZBS'!C30+'Coberturas por ZBS'!C31</f>
        <v>3116</v>
      </c>
      <c r="D10" s="3">
        <f t="shared" si="0"/>
        <v>0.41752246469833121</v>
      </c>
      <c r="E10" s="2">
        <f>'Coberturas por ZBS'!E3+'Coberturas por ZBS'!E12+'Coberturas por ZBS'!E30+'Coberturas por ZBS'!E31</f>
        <v>772</v>
      </c>
      <c r="F10" s="2">
        <f>'Coberturas por ZBS'!F3+'Coberturas por ZBS'!F12+'Coberturas por ZBS'!F30+'Coberturas por ZBS'!F31</f>
        <v>2127</v>
      </c>
      <c r="G10" s="3">
        <f t="shared" si="1"/>
        <v>0.36295251527973671</v>
      </c>
      <c r="H10" s="2">
        <f>'Coberturas por ZBS'!H3+'Coberturas por ZBS'!H12+'Coberturas por ZBS'!H30+'Coberturas por ZBS'!H31</f>
        <v>1093</v>
      </c>
      <c r="I10" s="2">
        <f>'Coberturas por ZBS'!I3+'Coberturas por ZBS'!I12+'Coberturas por ZBS'!I30+'Coberturas por ZBS'!I31</f>
        <v>5338</v>
      </c>
      <c r="J10" s="3">
        <f t="shared" si="2"/>
        <v>0.20475833645560135</v>
      </c>
      <c r="K10" s="2">
        <f t="shared" si="4"/>
        <v>3166</v>
      </c>
      <c r="L10" s="2">
        <f t="shared" si="4"/>
        <v>10581</v>
      </c>
      <c r="M10" s="3">
        <f t="shared" si="3"/>
        <v>0.29921557508742086</v>
      </c>
    </row>
    <row r="11" spans="1:13" s="6" customFormat="1" x14ac:dyDescent="0.25">
      <c r="A11" s="6" t="s">
        <v>119</v>
      </c>
      <c r="B11" s="6">
        <f>SUM(B10+B9+B8+B7+B6+B5+B4+B3+B2)</f>
        <v>35739</v>
      </c>
      <c r="C11" s="6">
        <f>SUM(C10+C9+C8+C7+C6+C5+C4+C3+C2)</f>
        <v>86521</v>
      </c>
      <c r="D11" s="7">
        <f t="shared" si="0"/>
        <v>0.41306734781151394</v>
      </c>
      <c r="E11" s="6">
        <f>SUM(E10+E9+E8+E7+E6+E5+E4+E3+E2)</f>
        <v>26973</v>
      </c>
      <c r="F11" s="6">
        <f>SUM(F10+F9+F8+F7+F6+F5+F4+F3+F2)</f>
        <v>64200</v>
      </c>
      <c r="G11" s="7">
        <f t="shared" si="1"/>
        <v>0.42014018691588784</v>
      </c>
      <c r="H11" s="6">
        <f>SUM(H10+H9+H8+H7+H6+H5+H4+H3+H2)</f>
        <v>49434</v>
      </c>
      <c r="I11" s="6">
        <f>SUM(I10+I9+I8+I7+I6+I5+I4+I3+I2)</f>
        <v>136065</v>
      </c>
      <c r="J11" s="7">
        <f t="shared" si="2"/>
        <v>0.36331165251901665</v>
      </c>
      <c r="K11" s="6">
        <f t="shared" si="4"/>
        <v>112146</v>
      </c>
      <c r="L11" s="6">
        <f t="shared" si="4"/>
        <v>286786</v>
      </c>
      <c r="M11" s="7">
        <f t="shared" si="3"/>
        <v>0.39104419323118983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Coberturas por municipios</vt:lpstr>
      <vt:lpstr>Coberturas por ZBS</vt:lpstr>
      <vt:lpstr>Coberturas por área</vt:lpstr>
    </vt:vector>
  </TitlesOfParts>
  <Company>C.A.R.M.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2025-12-05T12:23:59Z</dcterms:created>
  <dcterms:modified xsi:type="dcterms:W3CDTF">2026-04-16T14:29:53Z</dcterms:modified>
</cp:coreProperties>
</file>