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Embarazadas gripe- municipios" sheetId="1" r:id="rId1"/>
    <sheet name="Embarazadas gripe - ZBS" sheetId="2" r:id="rId2"/>
    <sheet name="Embarazadas gripe - áreas" sheetId="3" r:id="rId3"/>
    <sheet name="Embarazadas COVID - municipios" sheetId="4" r:id="rId4"/>
    <sheet name="Embarazadas COVID - ZBS" sheetId="5" r:id="rId5"/>
    <sheet name="Embarazadas COVID - áreas" sheetId="6" r:id="rId6"/>
  </sheets>
  <externalReferences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B28" i="4" l="1"/>
  <c r="B34" i="4"/>
  <c r="B25" i="4"/>
  <c r="B32" i="4"/>
  <c r="B36" i="4"/>
  <c r="B37" i="4"/>
  <c r="B38" i="4"/>
  <c r="B35" i="4"/>
  <c r="B39" i="4"/>
  <c r="B33" i="4"/>
  <c r="B40" i="4"/>
  <c r="B16" i="4"/>
  <c r="B41" i="4"/>
  <c r="B42" i="4"/>
  <c r="B43" i="4"/>
  <c r="B44" i="4"/>
  <c r="B45" i="4"/>
  <c r="B29" i="4"/>
  <c r="B8" i="4"/>
  <c r="B22" i="4"/>
  <c r="B4" i="4"/>
  <c r="B3" i="4"/>
  <c r="B5" i="4"/>
  <c r="B6" i="4"/>
  <c r="B11" i="4"/>
  <c r="B7" i="4"/>
  <c r="B9" i="4"/>
  <c r="B19" i="4"/>
  <c r="B17" i="4"/>
  <c r="B13" i="4"/>
  <c r="B23" i="4"/>
  <c r="B12" i="4"/>
  <c r="B10" i="4"/>
  <c r="B20" i="4"/>
  <c r="B24" i="4"/>
  <c r="B15" i="4"/>
  <c r="B18" i="4"/>
  <c r="B14" i="4"/>
  <c r="B21" i="4"/>
  <c r="B30" i="4"/>
  <c r="B31" i="4"/>
  <c r="B26" i="4"/>
  <c r="B27" i="4"/>
  <c r="B2" i="4"/>
  <c r="B46" i="4" l="1"/>
  <c r="C6" i="6"/>
  <c r="E6" i="6" s="1"/>
  <c r="C4" i="6"/>
  <c r="E4" i="6" s="1"/>
  <c r="C3" i="6"/>
  <c r="E3" i="6" s="1"/>
  <c r="C8" i="6"/>
  <c r="E8" i="6" s="1"/>
  <c r="C2" i="6"/>
  <c r="E2" i="6" s="1"/>
  <c r="C7" i="6"/>
  <c r="E7" i="6" s="1"/>
  <c r="C10" i="6"/>
  <c r="E10" i="6" s="1"/>
  <c r="C9" i="6"/>
  <c r="E9" i="6" s="1"/>
  <c r="C5" i="6" l="1"/>
  <c r="E5" i="6" s="1"/>
  <c r="C11" i="6" l="1"/>
  <c r="E11" i="6" s="1"/>
  <c r="C66" i="5" l="1"/>
  <c r="C23" i="5"/>
  <c r="C2" i="5"/>
  <c r="C64" i="5"/>
  <c r="C17" i="5"/>
  <c r="C65" i="5"/>
  <c r="C39" i="5"/>
  <c r="C3" i="5"/>
  <c r="C56" i="5"/>
  <c r="C79" i="5"/>
  <c r="C72" i="5"/>
  <c r="C28" i="5"/>
  <c r="C25" i="5"/>
  <c r="C33" i="5"/>
  <c r="C47" i="5"/>
  <c r="C60" i="5"/>
  <c r="C13" i="5"/>
  <c r="C80" i="5"/>
  <c r="C38" i="5"/>
  <c r="C73" i="5"/>
  <c r="C19" i="5"/>
  <c r="C37" i="5"/>
  <c r="C58" i="5"/>
  <c r="C20" i="5"/>
  <c r="C32" i="5"/>
  <c r="C8" i="5"/>
  <c r="C31" i="5"/>
  <c r="C54" i="5"/>
  <c r="C81" i="5"/>
  <c r="C82" i="5"/>
  <c r="C68" i="5"/>
  <c r="C71" i="5"/>
  <c r="C22" i="5"/>
  <c r="C53" i="5"/>
  <c r="C5" i="5"/>
  <c r="C63" i="5"/>
  <c r="C11" i="5"/>
  <c r="C45" i="5"/>
  <c r="C30" i="5"/>
  <c r="C24" i="5"/>
  <c r="C21" i="5"/>
  <c r="C83" i="5"/>
  <c r="C84" i="5"/>
  <c r="C57" i="5"/>
  <c r="C15" i="5"/>
  <c r="C6" i="5"/>
  <c r="C85" i="5"/>
  <c r="C26" i="5"/>
  <c r="C29" i="5"/>
  <c r="C75" i="5"/>
  <c r="C14" i="5"/>
  <c r="C76" i="5"/>
  <c r="C12" i="5"/>
  <c r="C48" i="5"/>
  <c r="C44" i="5"/>
  <c r="C69" i="5"/>
  <c r="C27" i="5"/>
  <c r="C43" i="5"/>
  <c r="C52" i="5"/>
  <c r="C35" i="5"/>
  <c r="C18" i="5"/>
  <c r="C62" i="5"/>
  <c r="C67" i="5"/>
  <c r="C50" i="5"/>
  <c r="C59" i="5"/>
  <c r="C16" i="5"/>
  <c r="C7" i="5"/>
  <c r="C46" i="5"/>
  <c r="C40" i="5"/>
  <c r="C55" i="5"/>
  <c r="C9" i="5"/>
  <c r="C70" i="5"/>
  <c r="C4" i="5"/>
  <c r="C86" i="5"/>
  <c r="C51" i="5"/>
  <c r="C74" i="5"/>
  <c r="C77" i="5"/>
  <c r="C42" i="5"/>
  <c r="C49" i="5"/>
  <c r="C61" i="5"/>
  <c r="C10" i="5"/>
  <c r="C36" i="5"/>
  <c r="C41" i="5"/>
  <c r="C34" i="5"/>
  <c r="C78" i="5"/>
  <c r="C87" i="5" l="1"/>
  <c r="D31" i="4"/>
  <c r="D9" i="4"/>
  <c r="D38" i="4"/>
  <c r="D14" i="4"/>
  <c r="D35" i="4"/>
  <c r="D39" i="4"/>
  <c r="D33" i="4"/>
  <c r="D23" i="4"/>
  <c r="D3" i="4"/>
  <c r="D34" i="4"/>
  <c r="D40" i="4"/>
  <c r="D27" i="4"/>
  <c r="D16" i="4"/>
  <c r="D41" i="4"/>
  <c r="D12" i="4"/>
  <c r="D20" i="4"/>
  <c r="D7" i="4"/>
  <c r="D19" i="4"/>
  <c r="D30" i="4"/>
  <c r="D42" i="4"/>
  <c r="D32" i="4"/>
  <c r="D28" i="4"/>
  <c r="D11" i="4"/>
  <c r="D18" i="4"/>
  <c r="D17" i="4"/>
  <c r="D43" i="4"/>
  <c r="D15" i="4"/>
  <c r="D5" i="4"/>
  <c r="D44" i="4"/>
  <c r="D13" i="4"/>
  <c r="D45" i="4"/>
  <c r="D29" i="4"/>
  <c r="D8" i="4"/>
  <c r="D26" i="4"/>
  <c r="D36" i="4"/>
  <c r="D22" i="4"/>
  <c r="D25" i="4"/>
  <c r="D4" i="4"/>
  <c r="D10" i="4"/>
  <c r="D24" i="4"/>
  <c r="D6" i="4"/>
  <c r="D21" i="4"/>
  <c r="D37" i="4"/>
  <c r="D2" i="4" l="1"/>
  <c r="D46" i="4"/>
  <c r="E70" i="5" l="1"/>
  <c r="E35" i="5"/>
  <c r="E26" i="5"/>
  <c r="E63" i="5"/>
  <c r="E20" i="5"/>
  <c r="E28" i="5"/>
  <c r="E85" i="5"/>
  <c r="E58" i="5"/>
  <c r="E72" i="5"/>
  <c r="E36" i="5"/>
  <c r="E55" i="5"/>
  <c r="E43" i="5"/>
  <c r="E6" i="5"/>
  <c r="E53" i="5"/>
  <c r="E37" i="5"/>
  <c r="E79" i="5"/>
  <c r="E52" i="5"/>
  <c r="E10" i="5"/>
  <c r="E40" i="5"/>
  <c r="E27" i="5"/>
  <c r="E15" i="5"/>
  <c r="E22" i="5"/>
  <c r="E19" i="5"/>
  <c r="E56" i="5"/>
  <c r="E46" i="5"/>
  <c r="E69" i="5"/>
  <c r="E57" i="5"/>
  <c r="E71" i="5"/>
  <c r="E73" i="5"/>
  <c r="E3" i="5"/>
  <c r="E41" i="5"/>
  <c r="E49" i="5"/>
  <c r="E7" i="5"/>
  <c r="E44" i="5"/>
  <c r="E84" i="5"/>
  <c r="E68" i="5"/>
  <c r="E38" i="5"/>
  <c r="E39" i="5"/>
  <c r="E9" i="5"/>
  <c r="E83" i="5"/>
  <c r="E82" i="5"/>
  <c r="E80" i="5"/>
  <c r="E65" i="5"/>
  <c r="E61" i="5"/>
  <c r="E48" i="5"/>
  <c r="E77" i="5"/>
  <c r="E59" i="5"/>
  <c r="E12" i="5"/>
  <c r="E21" i="5"/>
  <c r="E81" i="5"/>
  <c r="E13" i="5"/>
  <c r="E17" i="5"/>
  <c r="E74" i="5"/>
  <c r="E50" i="5"/>
  <c r="E76" i="5"/>
  <c r="E24" i="5"/>
  <c r="E54" i="5"/>
  <c r="E60" i="5"/>
  <c r="E64" i="5"/>
  <c r="E16" i="5"/>
  <c r="E67" i="5"/>
  <c r="E14" i="5"/>
  <c r="E30" i="5"/>
  <c r="E31" i="5"/>
  <c r="E47" i="5"/>
  <c r="E2" i="5"/>
  <c r="E42" i="5"/>
  <c r="E86" i="5"/>
  <c r="E62" i="5"/>
  <c r="E75" i="5"/>
  <c r="E45" i="5"/>
  <c r="E8" i="5"/>
  <c r="E33" i="5"/>
  <c r="E23" i="5"/>
  <c r="E34" i="5"/>
  <c r="E51" i="5"/>
  <c r="E78" i="5"/>
  <c r="E4" i="5"/>
  <c r="E18" i="5"/>
  <c r="E29" i="5"/>
  <c r="E11" i="5"/>
  <c r="E32" i="5"/>
  <c r="E25" i="5"/>
  <c r="E66" i="5"/>
  <c r="E87" i="5" l="1"/>
  <c r="E5" i="5"/>
  <c r="C10" i="3" l="1"/>
  <c r="E10" i="3" s="1"/>
  <c r="C8" i="3"/>
  <c r="E8" i="3" s="1"/>
  <c r="C2" i="3"/>
  <c r="C4" i="3"/>
  <c r="E4" i="3" s="1"/>
  <c r="C5" i="3"/>
  <c r="E5" i="3" s="1"/>
  <c r="C7" i="3"/>
  <c r="E7" i="3" s="1"/>
  <c r="C3" i="3"/>
  <c r="E3" i="3" s="1"/>
  <c r="C6" i="3"/>
  <c r="E6" i="3" s="1"/>
  <c r="C9" i="3"/>
  <c r="E9" i="3" s="1"/>
  <c r="C11" i="3" l="1"/>
  <c r="E11" i="3" s="1"/>
  <c r="E2" i="3"/>
  <c r="C3" i="2" l="1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53" i="2"/>
  <c r="E53" i="2" s="1"/>
  <c r="C54" i="2"/>
  <c r="E54" i="2" s="1"/>
  <c r="C55" i="2"/>
  <c r="E55" i="2" s="1"/>
  <c r="C56" i="2"/>
  <c r="E56" i="2" s="1"/>
  <c r="C57" i="2"/>
  <c r="E57" i="2" s="1"/>
  <c r="C58" i="2"/>
  <c r="E58" i="2" s="1"/>
  <c r="C59" i="2"/>
  <c r="E59" i="2" s="1"/>
  <c r="C60" i="2"/>
  <c r="E60" i="2" s="1"/>
  <c r="C61" i="2"/>
  <c r="E61" i="2" s="1"/>
  <c r="C62" i="2"/>
  <c r="E62" i="2" s="1"/>
  <c r="C63" i="2"/>
  <c r="E63" i="2" s="1"/>
  <c r="C64" i="2"/>
  <c r="E64" i="2" s="1"/>
  <c r="C65" i="2"/>
  <c r="E65" i="2" s="1"/>
  <c r="C66" i="2"/>
  <c r="E66" i="2" s="1"/>
  <c r="C67" i="2"/>
  <c r="E67" i="2" s="1"/>
  <c r="C68" i="2"/>
  <c r="E68" i="2" s="1"/>
  <c r="C69" i="2"/>
  <c r="E69" i="2" s="1"/>
  <c r="C70" i="2"/>
  <c r="E70" i="2" s="1"/>
  <c r="C71" i="2"/>
  <c r="E71" i="2" s="1"/>
  <c r="C72" i="2"/>
  <c r="E72" i="2" s="1"/>
  <c r="C73" i="2"/>
  <c r="E73" i="2" s="1"/>
  <c r="C74" i="2"/>
  <c r="E74" i="2" s="1"/>
  <c r="C75" i="2"/>
  <c r="E75" i="2" s="1"/>
  <c r="C76" i="2"/>
  <c r="E76" i="2" s="1"/>
  <c r="C77" i="2"/>
  <c r="E77" i="2" s="1"/>
  <c r="C78" i="2"/>
  <c r="E78" i="2" s="1"/>
  <c r="C79" i="2"/>
  <c r="E79" i="2" s="1"/>
  <c r="C80" i="2"/>
  <c r="E80" i="2" s="1"/>
  <c r="C81" i="2"/>
  <c r="E81" i="2" s="1"/>
  <c r="C82" i="2"/>
  <c r="E82" i="2" s="1"/>
  <c r="C83" i="2"/>
  <c r="E83" i="2" s="1"/>
  <c r="C84" i="2"/>
  <c r="E84" i="2" s="1"/>
  <c r="C85" i="2"/>
  <c r="E85" i="2" s="1"/>
  <c r="C86" i="2"/>
  <c r="E86" i="2" s="1"/>
  <c r="C2" i="2"/>
  <c r="E2" i="2" l="1"/>
  <c r="C87" i="2"/>
  <c r="E87" i="2"/>
  <c r="E16" i="2"/>
  <c r="B32" i="1"/>
  <c r="D32" i="1" s="1"/>
  <c r="B29" i="1"/>
  <c r="D29" i="1" s="1"/>
  <c r="B40" i="1"/>
  <c r="D40" i="1" s="1"/>
  <c r="B19" i="1"/>
  <c r="D19" i="1" s="1"/>
  <c r="B18" i="1"/>
  <c r="D18" i="1" s="1"/>
  <c r="B43" i="1"/>
  <c r="D43" i="1" s="1"/>
  <c r="B45" i="1"/>
  <c r="D45" i="1" s="1"/>
  <c r="B44" i="1"/>
  <c r="D44" i="1" s="1"/>
  <c r="B10" i="1"/>
  <c r="D10" i="1" s="1"/>
  <c r="B35" i="1"/>
  <c r="D35" i="1" s="1"/>
  <c r="B33" i="1"/>
  <c r="D33" i="1" s="1"/>
  <c r="B3" i="1"/>
  <c r="D3" i="1" s="1"/>
  <c r="B5" i="1"/>
  <c r="D5" i="1" s="1"/>
  <c r="B6" i="1"/>
  <c r="D6" i="1" s="1"/>
  <c r="B12" i="1"/>
  <c r="D12" i="1" s="1"/>
  <c r="B37" i="1"/>
  <c r="D37" i="1" s="1"/>
  <c r="B13" i="1"/>
  <c r="D13" i="1" s="1"/>
  <c r="B27" i="1"/>
  <c r="D27" i="1" s="1"/>
  <c r="B15" i="1"/>
  <c r="D15" i="1" s="1"/>
  <c r="B20" i="1"/>
  <c r="D20" i="1" s="1"/>
  <c r="B26" i="1"/>
  <c r="D26" i="1" s="1"/>
  <c r="B25" i="1"/>
  <c r="D25" i="1" s="1"/>
  <c r="B28" i="1"/>
  <c r="D28" i="1" s="1"/>
  <c r="B23" i="1"/>
  <c r="D23" i="1" s="1"/>
  <c r="B41" i="1"/>
  <c r="D41" i="1" s="1"/>
  <c r="B31" i="1"/>
  <c r="D31" i="1" s="1"/>
  <c r="B36" i="1"/>
  <c r="D36" i="1" s="1"/>
  <c r="B4" i="1"/>
  <c r="D4" i="1" s="1"/>
  <c r="B34" i="1"/>
  <c r="D34" i="1" s="1"/>
  <c r="B24" i="1"/>
  <c r="D24" i="1" s="1"/>
  <c r="B21" i="1"/>
  <c r="D21" i="1" s="1"/>
  <c r="B38" i="1"/>
  <c r="D38" i="1" s="1"/>
  <c r="B7" i="1"/>
  <c r="D7" i="1" s="1"/>
  <c r="B16" i="1"/>
  <c r="D16" i="1" s="1"/>
  <c r="B39" i="1"/>
  <c r="D39" i="1" s="1"/>
  <c r="B42" i="1"/>
  <c r="D42" i="1" s="1"/>
  <c r="B8" i="1"/>
  <c r="D8" i="1" s="1"/>
  <c r="B9" i="1"/>
  <c r="D9" i="1" s="1"/>
  <c r="B30" i="1"/>
  <c r="D30" i="1" s="1"/>
  <c r="B2" i="1"/>
  <c r="B11" i="1"/>
  <c r="D11" i="1" s="1"/>
  <c r="B22" i="1"/>
  <c r="D22" i="1" s="1"/>
  <c r="B17" i="1"/>
  <c r="D17" i="1" s="1"/>
  <c r="B14" i="1"/>
  <c r="D2" i="1" l="1"/>
  <c r="B46" i="1"/>
  <c r="D46" i="1" s="1"/>
  <c r="D14" i="1"/>
</calcChain>
</file>

<file path=xl/sharedStrings.xml><?xml version="1.0" encoding="utf-8"?>
<sst xmlns="http://schemas.openxmlformats.org/spreadsheetml/2006/main" count="471" uniqueCount="147">
  <si>
    <t>Personas vacunadas</t>
  </si>
  <si>
    <t>Población</t>
  </si>
  <si>
    <t>Cobertura</t>
  </si>
  <si>
    <t>ULEA</t>
  </si>
  <si>
    <t>ABANILLA</t>
  </si>
  <si>
    <t>CALASPARRA</t>
  </si>
  <si>
    <t>TORRES DE COTILLAS (LAS)</t>
  </si>
  <si>
    <t>BULLAS</t>
  </si>
  <si>
    <t>CIEZA</t>
  </si>
  <si>
    <t>ARCHENA</t>
  </si>
  <si>
    <t>LIBRILLA</t>
  </si>
  <si>
    <t>UNIÓN (LA)</t>
  </si>
  <si>
    <t>FORTUNA</t>
  </si>
  <si>
    <t>CEHEGÍN</t>
  </si>
  <si>
    <t>MORATALLA</t>
  </si>
  <si>
    <t>TORRE-PACHECO</t>
  </si>
  <si>
    <t>YECLA</t>
  </si>
  <si>
    <t>CEUTÍ</t>
  </si>
  <si>
    <t>SAN JAVIER</t>
  </si>
  <si>
    <t>RICOTE</t>
  </si>
  <si>
    <t>MAZARRÓN</t>
  </si>
  <si>
    <t>ALCÁZARES (LOS)</t>
  </si>
  <si>
    <t>ALCANTARILLA</t>
  </si>
  <si>
    <t>CARAVACA DE LA CRUZ</t>
  </si>
  <si>
    <t>MURCIA</t>
  </si>
  <si>
    <t>CAMPOS DEL RÍO</t>
  </si>
  <si>
    <t>ÁGUILAS</t>
  </si>
  <si>
    <t>VILLANUEVA DEL RÍO SEGURA</t>
  </si>
  <si>
    <t>BLANCA</t>
  </si>
  <si>
    <t>LORCA</t>
  </si>
  <si>
    <t>ABARÁN</t>
  </si>
  <si>
    <t>BENIEL</t>
  </si>
  <si>
    <t>SAN PEDRO DEL PINATAR</t>
  </si>
  <si>
    <t>FUENTE ÁLAMO DE MURCIA</t>
  </si>
  <si>
    <t>MOLINA DE SEGURA</t>
  </si>
  <si>
    <t>MULA</t>
  </si>
  <si>
    <t>CARTAGENA</t>
  </si>
  <si>
    <t>PUERTO LUMBRERAS</t>
  </si>
  <si>
    <t>ALHAMA DE MURCIA</t>
  </si>
  <si>
    <t>LORQUÍ</t>
  </si>
  <si>
    <t>JUMILLA</t>
  </si>
  <si>
    <t>PLIEGO</t>
  </si>
  <si>
    <t>SANTOMERA</t>
  </si>
  <si>
    <t>TOTANA</t>
  </si>
  <si>
    <t>ALBUDEITE</t>
  </si>
  <si>
    <t>ALEDO</t>
  </si>
  <si>
    <t>ALGUAZAS</t>
  </si>
  <si>
    <t>Total general</t>
  </si>
  <si>
    <t>Abanilla</t>
  </si>
  <si>
    <t>Caravaca/Barranda</t>
  </si>
  <si>
    <t>Abarán</t>
  </si>
  <si>
    <t>Murcia/Zarandona</t>
  </si>
  <si>
    <t>Águilas/Norte</t>
  </si>
  <si>
    <t>Águilas/Sur</t>
  </si>
  <si>
    <t>Cartagena/Molinos Margafones</t>
  </si>
  <si>
    <t>Alcantarilla</t>
  </si>
  <si>
    <t>Calasparra</t>
  </si>
  <si>
    <t>Alcantarilla/Sangonera La Seca</t>
  </si>
  <si>
    <t>La Manga</t>
  </si>
  <si>
    <t>Alguazas</t>
  </si>
  <si>
    <t>Cieza/Oeste</t>
  </si>
  <si>
    <t>Alhama</t>
  </si>
  <si>
    <t>Las Torres de Cotillas</t>
  </si>
  <si>
    <t>Archena</t>
  </si>
  <si>
    <t>Murcia/Sur</t>
  </si>
  <si>
    <t>Beniel</t>
  </si>
  <si>
    <t>Bullas</t>
  </si>
  <si>
    <t>Blanca</t>
  </si>
  <si>
    <t>Murcia/Aljucer</t>
  </si>
  <si>
    <t>Mazarrón</t>
  </si>
  <si>
    <t>Caravaca</t>
  </si>
  <si>
    <t>Murcia/Barrio del Carmen</t>
  </si>
  <si>
    <t>Murcia/Santa María de Gracia</t>
  </si>
  <si>
    <t>Cartagena/Casco Antiguo</t>
  </si>
  <si>
    <t>Murcia/Vista Alegre</t>
  </si>
  <si>
    <t>Cartagena/Este</t>
  </si>
  <si>
    <t>Torre Pacheco/Este</t>
  </si>
  <si>
    <t>Cartagena/Isaac Peral</t>
  </si>
  <si>
    <t>Cartagena/Los Barreros</t>
  </si>
  <si>
    <t>Yecla/Oeste</t>
  </si>
  <si>
    <t>Cartagena/Los Dolores</t>
  </si>
  <si>
    <t>Murcia/San Andrés</t>
  </si>
  <si>
    <t>Cartagena/Mar Menor</t>
  </si>
  <si>
    <t>Murcia/Llano de Brujas</t>
  </si>
  <si>
    <t>CARTAGENA/MOLINOS MARFAGONES</t>
  </si>
  <si>
    <t>Moratalla</t>
  </si>
  <si>
    <t>Cartagena/Oeste</t>
  </si>
  <si>
    <t>La Unión</t>
  </si>
  <si>
    <t>Cartagena/Pozo Estrecho</t>
  </si>
  <si>
    <t>Fortuna</t>
  </si>
  <si>
    <t>Cartagena/San Antón</t>
  </si>
  <si>
    <t>Cieza/Este</t>
  </si>
  <si>
    <t>Cartagena/Santa Lucía</t>
  </si>
  <si>
    <t>Murcia/El Ranero</t>
  </si>
  <si>
    <t>Cehegín</t>
  </si>
  <si>
    <t>Murcia/Campo de Cartagena</t>
  </si>
  <si>
    <t>Ceutí</t>
  </si>
  <si>
    <t>Lorca/Sutullena</t>
  </si>
  <si>
    <t>Murcia/Centro</t>
  </si>
  <si>
    <t>Murcia/La Alberca</t>
  </si>
  <si>
    <t>Fuente Álamo</t>
  </si>
  <si>
    <t>San Javier</t>
  </si>
  <si>
    <t>Jumilla</t>
  </si>
  <si>
    <t>Los Alcázares</t>
  </si>
  <si>
    <t>Murcia/Cabezo de Torres</t>
  </si>
  <si>
    <t>Murcia/Nonduermas</t>
  </si>
  <si>
    <t>Lorca/Centro</t>
  </si>
  <si>
    <t>Lorca/La Paca</t>
  </si>
  <si>
    <t>Lorca/San Diego</t>
  </si>
  <si>
    <t>Lorca/San José</t>
  </si>
  <si>
    <t>Murcia/Puente Tocinos</t>
  </si>
  <si>
    <t>Lorquí</t>
  </si>
  <si>
    <t>Murcia/La Ñora</t>
  </si>
  <si>
    <t>Murcia/Monteagudo</t>
  </si>
  <si>
    <t>Torre Pacheco/Oeste</t>
  </si>
  <si>
    <t>Molina Norte</t>
  </si>
  <si>
    <t>Yecla/Este</t>
  </si>
  <si>
    <t>Molina Sur</t>
  </si>
  <si>
    <t>Mula</t>
  </si>
  <si>
    <t>Murcia/Algezares</t>
  </si>
  <si>
    <t>Murcia/Alquerías</t>
  </si>
  <si>
    <t>Murcia/Beniaján</t>
  </si>
  <si>
    <t>San Pedro del Pinatar</t>
  </si>
  <si>
    <t>Murcia/El Palmar</t>
  </si>
  <si>
    <t>Murcia/Espinardo</t>
  </si>
  <si>
    <t>Murcia/Floridablanca</t>
  </si>
  <si>
    <t>Murcia/Infante</t>
  </si>
  <si>
    <t>Puerto Lumbreras</t>
  </si>
  <si>
    <t>Murcia/Sangonera La Verde</t>
  </si>
  <si>
    <t>Puerto de Mazarrón</t>
  </si>
  <si>
    <t>MURCIA/SUR</t>
  </si>
  <si>
    <t>Murcia/Vistabella</t>
  </si>
  <si>
    <t>MURCIA-ZARANDONA</t>
  </si>
  <si>
    <t>Totana/Norte</t>
  </si>
  <si>
    <t>Santomera</t>
  </si>
  <si>
    <t>Totana/Sur</t>
  </si>
  <si>
    <t xml:space="preserve">Personas vacunadas </t>
  </si>
  <si>
    <t>Área 4</t>
  </si>
  <si>
    <t>Área 9</t>
  </si>
  <si>
    <t>Área 6</t>
  </si>
  <si>
    <t>Área 8</t>
  </si>
  <si>
    <t>Área 7</t>
  </si>
  <si>
    <t>Área 1</t>
  </si>
  <si>
    <t>Área 5</t>
  </si>
  <si>
    <t>Área 3</t>
  </si>
  <si>
    <t>Área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</si>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</sst>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0" fontId="1" fillId="3" borderId="5" xfId="0" applyNumberFormat="1" applyFont="1" applyFill="1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Font="1" applyFill="1" applyBorder="1" applyAlignment="1">
      <alignment horizontal="left"/>
    </xf>
    <xf numFmtId="10" fontId="0" fillId="0" borderId="2" xfId="0" applyNumberFormat="1" applyBorder="1"/>
    <xf numFmtId="10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4" xfId="0" applyBorder="1"/>
    <xf numFmtId="10" fontId="1" fillId="3" borderId="1" xfId="0" applyNumberFormat="1" applyFont="1" applyFill="1" applyBorder="1"/>
    <xf numFmtId="10" fontId="0" fillId="0" borderId="5" xfId="0" applyNumberFormat="1" applyBorder="1"/>
    <xf numFmtId="0" fontId="1" fillId="3" borderId="6" xfId="0" applyFont="1" applyFill="1" applyBorder="1"/>
    <xf numFmtId="0" fontId="1" fillId="3" borderId="1" xfId="0" applyFont="1" applyFill="1" applyBorder="1"/>
    <xf numFmtId="0" fontId="0" fillId="0" borderId="4" xfId="0" applyBorder="1" applyAlignment="1">
      <alignment horizontal="right"/>
    </xf>
    <xf numFmtId="0" fontId="0" fillId="0" borderId="4" xfId="0" applyNumberFormat="1" applyBorder="1"/>
    <xf numFmtId="0" fontId="1" fillId="2" borderId="6" xfId="0" applyFont="1" applyFill="1" applyBorder="1" applyAlignment="1">
      <alignment horizontal="left"/>
    </xf>
    <xf numFmtId="10" fontId="1" fillId="3" borderId="2" xfId="0" applyNumberFormat="1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'Embarazadas gripe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6</c:v>
                </c:pt>
                <c:pt idx="4">
                  <c:v>Área 9</c:v>
                </c:pt>
                <c:pt idx="5">
                  <c:v>Área 7</c:v>
                </c:pt>
                <c:pt idx="6">
                  <c:v>Área 3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cat>
          <c:val>
            <c:numRef>
              <c:f>'Embarazadas gripe - áreas'!$E$2:$E$11</c:f>
              <c:numCache>
                <c:formatCode>0.00%</c:formatCode>
                <c:ptCount val="10"/>
                <c:pt idx="0">
                  <c:v>0.75147928994082835</c:v>
                </c:pt>
                <c:pt idx="1">
                  <c:v>0.62364130434782605</c:v>
                </c:pt>
                <c:pt idx="2">
                  <c:v>0.56976744186046513</c:v>
                </c:pt>
                <c:pt idx="3">
                  <c:v>0.5484076433121019</c:v>
                </c:pt>
                <c:pt idx="4">
                  <c:v>0.54487179487179482</c:v>
                </c:pt>
                <c:pt idx="5">
                  <c:v>0.49955317247542447</c:v>
                </c:pt>
                <c:pt idx="6">
                  <c:v>0.47761194029850745</c:v>
                </c:pt>
                <c:pt idx="7">
                  <c:v>0.43771043771043772</c:v>
                </c:pt>
                <c:pt idx="8">
                  <c:v>0.40545567265964044</c:v>
                </c:pt>
                <c:pt idx="9">
                  <c:v>0.5002250731487734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752080"/>
        <c:axId val="32675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gripe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gripe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254</c:v>
                      </c:pt>
                      <c:pt idx="1">
                        <c:v>459</c:v>
                      </c:pt>
                      <c:pt idx="2">
                        <c:v>196</c:v>
                      </c:pt>
                      <c:pt idx="3">
                        <c:v>861</c:v>
                      </c:pt>
                      <c:pt idx="4">
                        <c:v>170</c:v>
                      </c:pt>
                      <c:pt idx="5">
                        <c:v>559</c:v>
                      </c:pt>
                      <c:pt idx="6">
                        <c:v>512</c:v>
                      </c:pt>
                      <c:pt idx="7">
                        <c:v>780</c:v>
                      </c:pt>
                      <c:pt idx="8">
                        <c:v>654</c:v>
                      </c:pt>
                      <c:pt idx="9">
                        <c:v>4445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338</c:v>
                      </c:pt>
                      <c:pt idx="1">
                        <c:v>736</c:v>
                      </c:pt>
                      <c:pt idx="2">
                        <c:v>344</c:v>
                      </c:pt>
                      <c:pt idx="3">
                        <c:v>1570</c:v>
                      </c:pt>
                      <c:pt idx="4">
                        <c:v>312</c:v>
                      </c:pt>
                      <c:pt idx="5">
                        <c:v>1119</c:v>
                      </c:pt>
                      <c:pt idx="6">
                        <c:v>1072</c:v>
                      </c:pt>
                      <c:pt idx="7">
                        <c:v>1782</c:v>
                      </c:pt>
                      <c:pt idx="8">
                        <c:v>1613</c:v>
                      </c:pt>
                      <c:pt idx="9">
                        <c:v>8886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67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750904"/>
        <c:crosses val="autoZero"/>
        <c:auto val="1"/>
        <c:lblAlgn val="ctr"/>
        <c:lblOffset val="100"/>
        <c:noMultiLvlLbl val="0"/>
      </c:catAx>
      <c:valAx>
        <c:axId val="3267509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75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frente a COVID-19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253566904645818E-2"/>
          <c:y val="0.13604732133834935"/>
          <c:w val="0.9350237867849216"/>
          <c:h val="0.76625655939116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9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9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'Embarazadas COVID - áreas'!$E$2:$E$11</c:f>
              <c:numCache>
                <c:formatCode>0.00%</c:formatCode>
                <c:ptCount val="10"/>
                <c:pt idx="0">
                  <c:v>0.16242038216560509</c:v>
                </c:pt>
                <c:pt idx="1">
                  <c:v>0.12130177514792899</c:v>
                </c:pt>
                <c:pt idx="2">
                  <c:v>0.10167910447761194</c:v>
                </c:pt>
                <c:pt idx="3">
                  <c:v>7.9685746352413017E-2</c:v>
                </c:pt>
                <c:pt idx="4">
                  <c:v>5.269683818970862E-2</c:v>
                </c:pt>
                <c:pt idx="5">
                  <c:v>4.736371760500447E-2</c:v>
                </c:pt>
                <c:pt idx="6">
                  <c:v>4.3604651162790699E-2</c:v>
                </c:pt>
                <c:pt idx="7">
                  <c:v>1.6025641025641024E-2</c:v>
                </c:pt>
                <c:pt idx="8">
                  <c:v>1.358695652173913E-2</c:v>
                </c:pt>
                <c:pt idx="9">
                  <c:v>8.0463650686473098E-2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3-4F32-A384-D43536D7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751688"/>
        <c:axId val="326751296"/>
      </c:barChart>
      <c:catAx>
        <c:axId val="326751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751296"/>
        <c:crosses val="autoZero"/>
        <c:auto val="1"/>
        <c:lblAlgn val="ctr"/>
        <c:lblOffset val="100"/>
        <c:noMultiLvlLbl val="0"/>
      </c:catAx>
      <c:valAx>
        <c:axId val="3267512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75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en embarazadas por área sanitaria, en orden decreciente de cobertura" title="Vacunación antigripal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frente a COVID-19 en embarazadas por área sanitaria, en orden decreciente de cobertura" title="Cobertura de vacunación frente a COVID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RangoNumeradoresMunicipio" refersTo="='Numerador_VACUNADOS_MUNICIPIO'!$A$2:$G$47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203</v>
          </cell>
          <cell r="C3">
            <v>0</v>
          </cell>
          <cell r="D3">
            <v>203</v>
          </cell>
          <cell r="E3">
            <v>0</v>
          </cell>
          <cell r="F3">
            <v>0</v>
          </cell>
          <cell r="G3">
            <v>22</v>
          </cell>
        </row>
        <row r="4">
          <cell r="A4" t="str">
            <v>ABARÁN</v>
          </cell>
          <cell r="B4">
            <v>479</v>
          </cell>
          <cell r="C4">
            <v>0</v>
          </cell>
          <cell r="D4">
            <v>479</v>
          </cell>
          <cell r="E4">
            <v>0</v>
          </cell>
          <cell r="F4">
            <v>0</v>
          </cell>
          <cell r="G4">
            <v>25</v>
          </cell>
        </row>
        <row r="5">
          <cell r="A5" t="str">
            <v>ÁGUILAS</v>
          </cell>
          <cell r="B5">
            <v>1496</v>
          </cell>
          <cell r="C5">
            <v>0</v>
          </cell>
          <cell r="D5">
            <v>1496</v>
          </cell>
          <cell r="E5">
            <v>0</v>
          </cell>
          <cell r="F5">
            <v>0</v>
          </cell>
          <cell r="G5">
            <v>108</v>
          </cell>
        </row>
        <row r="6">
          <cell r="A6" t="str">
            <v>ALBUDEITE</v>
          </cell>
          <cell r="B6">
            <v>11</v>
          </cell>
          <cell r="C6">
            <v>0</v>
          </cell>
          <cell r="D6">
            <v>11</v>
          </cell>
          <cell r="E6">
            <v>0</v>
          </cell>
          <cell r="F6">
            <v>0</v>
          </cell>
          <cell r="G6">
            <v>3</v>
          </cell>
        </row>
        <row r="7">
          <cell r="A7" t="str">
            <v>ALCANTARILLA</v>
          </cell>
          <cell r="B7">
            <v>1659</v>
          </cell>
          <cell r="C7">
            <v>0</v>
          </cell>
          <cell r="D7">
            <v>1659</v>
          </cell>
          <cell r="E7">
            <v>0</v>
          </cell>
          <cell r="F7">
            <v>0</v>
          </cell>
          <cell r="G7">
            <v>153</v>
          </cell>
        </row>
        <row r="8">
          <cell r="A8" t="str">
            <v>ALCÁZARES (LOS)</v>
          </cell>
          <cell r="B8">
            <v>571</v>
          </cell>
          <cell r="C8">
            <v>0</v>
          </cell>
          <cell r="D8">
            <v>571</v>
          </cell>
          <cell r="E8">
            <v>0</v>
          </cell>
          <cell r="F8">
            <v>0</v>
          </cell>
          <cell r="G8">
            <v>69</v>
          </cell>
        </row>
        <row r="9">
          <cell r="A9" t="str">
            <v>ALEDO</v>
          </cell>
          <cell r="B9">
            <v>31</v>
          </cell>
          <cell r="C9">
            <v>0</v>
          </cell>
          <cell r="D9">
            <v>31</v>
          </cell>
          <cell r="E9">
            <v>0</v>
          </cell>
          <cell r="F9">
            <v>0</v>
          </cell>
          <cell r="G9">
            <v>1</v>
          </cell>
        </row>
        <row r="10">
          <cell r="A10" t="str">
            <v>ALGUAZAS</v>
          </cell>
          <cell r="B10">
            <v>321</v>
          </cell>
          <cell r="C10">
            <v>0</v>
          </cell>
          <cell r="D10">
            <v>321</v>
          </cell>
          <cell r="E10">
            <v>0</v>
          </cell>
          <cell r="F10">
            <v>0</v>
          </cell>
          <cell r="G10">
            <v>12</v>
          </cell>
        </row>
        <row r="11">
          <cell r="A11" t="str">
            <v>ALHAMA DE MURCIA</v>
          </cell>
          <cell r="B11">
            <v>827</v>
          </cell>
          <cell r="C11">
            <v>0</v>
          </cell>
          <cell r="D11">
            <v>827</v>
          </cell>
          <cell r="E11">
            <v>0</v>
          </cell>
          <cell r="F11">
            <v>0</v>
          </cell>
          <cell r="G11">
            <v>35</v>
          </cell>
        </row>
        <row r="12">
          <cell r="A12" t="str">
            <v>ARCHENA</v>
          </cell>
          <cell r="B12">
            <v>886</v>
          </cell>
          <cell r="C12">
            <v>0</v>
          </cell>
          <cell r="D12">
            <v>886</v>
          </cell>
          <cell r="E12">
            <v>0</v>
          </cell>
          <cell r="F12">
            <v>0</v>
          </cell>
          <cell r="G12">
            <v>96</v>
          </cell>
        </row>
        <row r="13">
          <cell r="A13" t="str">
            <v>BENIEL</v>
          </cell>
          <cell r="B13">
            <v>539</v>
          </cell>
          <cell r="C13">
            <v>0</v>
          </cell>
          <cell r="D13">
            <v>539</v>
          </cell>
          <cell r="E13">
            <v>0</v>
          </cell>
          <cell r="F13">
            <v>0</v>
          </cell>
          <cell r="G13">
            <v>30</v>
          </cell>
        </row>
        <row r="14">
          <cell r="A14" t="str">
            <v>BLANCA</v>
          </cell>
          <cell r="B14">
            <v>224</v>
          </cell>
          <cell r="C14">
            <v>0</v>
          </cell>
          <cell r="D14">
            <v>224</v>
          </cell>
          <cell r="E14">
            <v>0</v>
          </cell>
          <cell r="F14">
            <v>0</v>
          </cell>
          <cell r="G14">
            <v>13</v>
          </cell>
        </row>
        <row r="15">
          <cell r="A15" t="str">
            <v>BULLAS</v>
          </cell>
          <cell r="B15">
            <v>561</v>
          </cell>
          <cell r="C15">
            <v>0</v>
          </cell>
          <cell r="D15">
            <v>561</v>
          </cell>
          <cell r="E15">
            <v>0</v>
          </cell>
          <cell r="F15">
            <v>0</v>
          </cell>
          <cell r="G15">
            <v>67</v>
          </cell>
        </row>
        <row r="16">
          <cell r="A16" t="str">
            <v>CALASPARRA</v>
          </cell>
          <cell r="B16">
            <v>377</v>
          </cell>
          <cell r="C16">
            <v>0</v>
          </cell>
          <cell r="D16">
            <v>377</v>
          </cell>
          <cell r="E16">
            <v>0</v>
          </cell>
          <cell r="F16">
            <v>0</v>
          </cell>
          <cell r="G16">
            <v>42</v>
          </cell>
        </row>
        <row r="17">
          <cell r="A17" t="str">
            <v>CAMPOS DEL RÍO</v>
          </cell>
          <cell r="B17">
            <v>27</v>
          </cell>
          <cell r="C17">
            <v>0</v>
          </cell>
          <cell r="D17">
            <v>27</v>
          </cell>
          <cell r="E17">
            <v>0</v>
          </cell>
          <cell r="F17">
            <v>0</v>
          </cell>
          <cell r="G17">
            <v>7</v>
          </cell>
        </row>
        <row r="18">
          <cell r="A18" t="str">
            <v>CARAVACA DE LA CRUZ</v>
          </cell>
          <cell r="B18">
            <v>1107</v>
          </cell>
          <cell r="C18">
            <v>0</v>
          </cell>
          <cell r="D18">
            <v>1107</v>
          </cell>
          <cell r="E18">
            <v>0</v>
          </cell>
          <cell r="F18">
            <v>0</v>
          </cell>
          <cell r="G18">
            <v>92</v>
          </cell>
        </row>
        <row r="19">
          <cell r="A19" t="str">
            <v>CARTAGENA</v>
          </cell>
          <cell r="B19">
            <v>8053</v>
          </cell>
          <cell r="C19">
            <v>0</v>
          </cell>
          <cell r="D19">
            <v>8053</v>
          </cell>
          <cell r="E19">
            <v>0</v>
          </cell>
          <cell r="F19">
            <v>0</v>
          </cell>
          <cell r="G19">
            <v>431</v>
          </cell>
        </row>
        <row r="20">
          <cell r="A20" t="str">
            <v>CEHEGÍN</v>
          </cell>
          <cell r="B20">
            <v>563</v>
          </cell>
          <cell r="C20">
            <v>0</v>
          </cell>
          <cell r="D20">
            <v>563</v>
          </cell>
          <cell r="E20">
            <v>0</v>
          </cell>
          <cell r="F20">
            <v>0</v>
          </cell>
          <cell r="G20">
            <v>42</v>
          </cell>
        </row>
        <row r="21">
          <cell r="A21" t="str">
            <v>CEUTÍ</v>
          </cell>
          <cell r="B21">
            <v>506</v>
          </cell>
          <cell r="C21">
            <v>0</v>
          </cell>
          <cell r="D21">
            <v>506</v>
          </cell>
          <cell r="E21">
            <v>0</v>
          </cell>
          <cell r="F21">
            <v>0</v>
          </cell>
          <cell r="G21">
            <v>35</v>
          </cell>
        </row>
        <row r="22">
          <cell r="A22" t="str">
            <v>CIEZA</v>
          </cell>
          <cell r="B22">
            <v>1460</v>
          </cell>
          <cell r="C22">
            <v>0</v>
          </cell>
          <cell r="D22">
            <v>1460</v>
          </cell>
          <cell r="E22">
            <v>0</v>
          </cell>
          <cell r="F22">
            <v>0</v>
          </cell>
          <cell r="G22">
            <v>134</v>
          </cell>
        </row>
        <row r="23">
          <cell r="A23" t="str">
            <v>FORTUNA</v>
          </cell>
          <cell r="B23">
            <v>604</v>
          </cell>
          <cell r="C23">
            <v>0</v>
          </cell>
          <cell r="D23">
            <v>604</v>
          </cell>
          <cell r="E23">
            <v>0</v>
          </cell>
          <cell r="F23">
            <v>0</v>
          </cell>
          <cell r="G23">
            <v>50</v>
          </cell>
        </row>
        <row r="24">
          <cell r="A24" t="str">
            <v>FUENTE ÁLAMO DE MURCIA</v>
          </cell>
          <cell r="B24">
            <v>795</v>
          </cell>
          <cell r="C24">
            <v>0</v>
          </cell>
          <cell r="D24">
            <v>795</v>
          </cell>
          <cell r="E24">
            <v>0</v>
          </cell>
          <cell r="F24">
            <v>0</v>
          </cell>
          <cell r="G24">
            <v>61</v>
          </cell>
        </row>
        <row r="25">
          <cell r="A25" t="str">
            <v>JUMILLA</v>
          </cell>
          <cell r="B25">
            <v>1361</v>
          </cell>
          <cell r="C25">
            <v>0</v>
          </cell>
          <cell r="D25">
            <v>1361</v>
          </cell>
          <cell r="E25">
            <v>0</v>
          </cell>
          <cell r="F25">
            <v>0</v>
          </cell>
          <cell r="G25">
            <v>74</v>
          </cell>
        </row>
        <row r="26">
          <cell r="A26" t="str">
            <v>LIBRILLA</v>
          </cell>
          <cell r="B26">
            <v>206</v>
          </cell>
          <cell r="C26">
            <v>0</v>
          </cell>
          <cell r="D26">
            <v>206</v>
          </cell>
          <cell r="E26">
            <v>0</v>
          </cell>
          <cell r="F26">
            <v>0</v>
          </cell>
          <cell r="G26">
            <v>17</v>
          </cell>
        </row>
        <row r="27">
          <cell r="A27" t="str">
            <v>LORCA</v>
          </cell>
          <cell r="B27">
            <v>4939</v>
          </cell>
          <cell r="C27">
            <v>0</v>
          </cell>
          <cell r="D27">
            <v>4939</v>
          </cell>
          <cell r="E27">
            <v>0</v>
          </cell>
          <cell r="F27">
            <v>0</v>
          </cell>
          <cell r="G27">
            <v>292</v>
          </cell>
        </row>
        <row r="28">
          <cell r="A28" t="str">
            <v>LORQUÍ</v>
          </cell>
          <cell r="B28">
            <v>304</v>
          </cell>
          <cell r="C28">
            <v>0</v>
          </cell>
          <cell r="D28">
            <v>304</v>
          </cell>
          <cell r="E28">
            <v>0</v>
          </cell>
          <cell r="F28">
            <v>0</v>
          </cell>
          <cell r="G28">
            <v>13</v>
          </cell>
        </row>
        <row r="29">
          <cell r="A29" t="str">
            <v>MAZARRÓN</v>
          </cell>
          <cell r="B29">
            <v>1180</v>
          </cell>
          <cell r="C29">
            <v>0</v>
          </cell>
          <cell r="D29">
            <v>1180</v>
          </cell>
          <cell r="E29">
            <v>0</v>
          </cell>
          <cell r="F29">
            <v>0</v>
          </cell>
          <cell r="G29">
            <v>72</v>
          </cell>
        </row>
        <row r="30">
          <cell r="A30" t="str">
            <v>MOLINA DE SEGURA</v>
          </cell>
          <cell r="B30">
            <v>3035</v>
          </cell>
          <cell r="C30">
            <v>0</v>
          </cell>
          <cell r="D30">
            <v>3035</v>
          </cell>
          <cell r="E30">
            <v>0</v>
          </cell>
          <cell r="F30">
            <v>0</v>
          </cell>
          <cell r="G30">
            <v>168</v>
          </cell>
        </row>
        <row r="31">
          <cell r="A31" t="str">
            <v>MORATALLA</v>
          </cell>
          <cell r="B31">
            <v>343</v>
          </cell>
          <cell r="C31">
            <v>0</v>
          </cell>
          <cell r="D31">
            <v>343</v>
          </cell>
          <cell r="E31">
            <v>0</v>
          </cell>
          <cell r="F31">
            <v>0</v>
          </cell>
          <cell r="G31">
            <v>19</v>
          </cell>
        </row>
        <row r="32">
          <cell r="A32" t="str">
            <v>MULA</v>
          </cell>
          <cell r="B32">
            <v>694</v>
          </cell>
          <cell r="C32">
            <v>0</v>
          </cell>
          <cell r="D32">
            <v>694</v>
          </cell>
          <cell r="E32">
            <v>0</v>
          </cell>
          <cell r="F32">
            <v>0</v>
          </cell>
          <cell r="G32">
            <v>49</v>
          </cell>
        </row>
        <row r="33">
          <cell r="A33" t="str">
            <v>MURCIA</v>
          </cell>
          <cell r="B33">
            <v>19509</v>
          </cell>
          <cell r="C33">
            <v>0</v>
          </cell>
          <cell r="D33">
            <v>19509</v>
          </cell>
          <cell r="E33">
            <v>0</v>
          </cell>
          <cell r="F33">
            <v>0</v>
          </cell>
          <cell r="G33">
            <v>1399</v>
          </cell>
        </row>
        <row r="34">
          <cell r="A34" t="str">
            <v>OJÓS</v>
          </cell>
          <cell r="B34">
            <v>18</v>
          </cell>
          <cell r="C34">
            <v>0</v>
          </cell>
          <cell r="D34">
            <v>18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PLIEGO</v>
          </cell>
          <cell r="B35">
            <v>39</v>
          </cell>
          <cell r="C35">
            <v>0</v>
          </cell>
          <cell r="D35">
            <v>39</v>
          </cell>
          <cell r="E35">
            <v>0</v>
          </cell>
          <cell r="F35">
            <v>0</v>
          </cell>
          <cell r="G35">
            <v>9</v>
          </cell>
        </row>
        <row r="36">
          <cell r="A36" t="str">
            <v>PUERTO LUMBRERAS</v>
          </cell>
          <cell r="B36">
            <v>557</v>
          </cell>
          <cell r="C36">
            <v>0</v>
          </cell>
          <cell r="D36">
            <v>557</v>
          </cell>
          <cell r="E36">
            <v>0</v>
          </cell>
          <cell r="F36">
            <v>0</v>
          </cell>
          <cell r="G36">
            <v>35</v>
          </cell>
        </row>
        <row r="37">
          <cell r="A37" t="str">
            <v>RICOTE</v>
          </cell>
          <cell r="B37">
            <v>11</v>
          </cell>
          <cell r="C37">
            <v>0</v>
          </cell>
          <cell r="D37">
            <v>11</v>
          </cell>
          <cell r="E37">
            <v>0</v>
          </cell>
          <cell r="F37">
            <v>0</v>
          </cell>
          <cell r="G37">
            <v>3</v>
          </cell>
        </row>
        <row r="38">
          <cell r="A38" t="str">
            <v>SAN JAVIER</v>
          </cell>
          <cell r="B38">
            <v>1292</v>
          </cell>
          <cell r="C38">
            <v>0</v>
          </cell>
          <cell r="D38">
            <v>1292</v>
          </cell>
          <cell r="E38">
            <v>0</v>
          </cell>
          <cell r="F38">
            <v>0</v>
          </cell>
          <cell r="G38">
            <v>134</v>
          </cell>
        </row>
        <row r="39">
          <cell r="A39" t="str">
            <v>SAN PEDRO DEL PINATAR</v>
          </cell>
          <cell r="B39">
            <v>969</v>
          </cell>
          <cell r="C39">
            <v>0</v>
          </cell>
          <cell r="D39">
            <v>969</v>
          </cell>
          <cell r="E39">
            <v>0</v>
          </cell>
          <cell r="F39">
            <v>0</v>
          </cell>
          <cell r="G39">
            <v>60</v>
          </cell>
        </row>
        <row r="40">
          <cell r="A40" t="str">
            <v>SANTOMERA</v>
          </cell>
          <cell r="B40">
            <v>690</v>
          </cell>
          <cell r="C40">
            <v>0</v>
          </cell>
          <cell r="D40">
            <v>690</v>
          </cell>
          <cell r="E40">
            <v>0</v>
          </cell>
          <cell r="F40">
            <v>0</v>
          </cell>
          <cell r="G40">
            <v>22</v>
          </cell>
        </row>
        <row r="41">
          <cell r="A41" t="str">
            <v>TORRE-PACHECO</v>
          </cell>
          <cell r="B41">
            <v>1759</v>
          </cell>
          <cell r="C41">
            <v>0</v>
          </cell>
          <cell r="D41">
            <v>1759</v>
          </cell>
          <cell r="E41">
            <v>0</v>
          </cell>
          <cell r="F41">
            <v>0</v>
          </cell>
          <cell r="G41">
            <v>204</v>
          </cell>
        </row>
        <row r="42">
          <cell r="A42" t="str">
            <v>TORRES DE COTILLAS (LAS)</v>
          </cell>
          <cell r="B42">
            <v>921</v>
          </cell>
          <cell r="C42">
            <v>0</v>
          </cell>
          <cell r="D42">
            <v>921</v>
          </cell>
          <cell r="E42">
            <v>0</v>
          </cell>
          <cell r="F42">
            <v>0</v>
          </cell>
          <cell r="G42">
            <v>91</v>
          </cell>
        </row>
        <row r="43">
          <cell r="A43" t="str">
            <v>TOTANA</v>
          </cell>
          <cell r="B43">
            <v>1710</v>
          </cell>
          <cell r="C43">
            <v>0</v>
          </cell>
          <cell r="D43">
            <v>1710</v>
          </cell>
          <cell r="E43">
            <v>0</v>
          </cell>
          <cell r="F43">
            <v>0</v>
          </cell>
          <cell r="G43">
            <v>83</v>
          </cell>
        </row>
        <row r="44">
          <cell r="A44" t="str">
            <v>ULEA</v>
          </cell>
          <cell r="B44">
            <v>42</v>
          </cell>
          <cell r="C44">
            <v>0</v>
          </cell>
          <cell r="D44">
            <v>42</v>
          </cell>
          <cell r="E44">
            <v>0</v>
          </cell>
          <cell r="F44">
            <v>0</v>
          </cell>
          <cell r="G44">
            <v>4</v>
          </cell>
        </row>
        <row r="45">
          <cell r="A45" t="str">
            <v>UNIÓN (LA)</v>
          </cell>
          <cell r="B45">
            <v>834</v>
          </cell>
          <cell r="C45">
            <v>0</v>
          </cell>
          <cell r="D45">
            <v>834</v>
          </cell>
          <cell r="E45">
            <v>0</v>
          </cell>
          <cell r="F45">
            <v>0</v>
          </cell>
          <cell r="G45">
            <v>97</v>
          </cell>
        </row>
        <row r="46">
          <cell r="A46" t="str">
            <v>VILLANUEVA DEL RÍO SEGURA</v>
          </cell>
          <cell r="B46">
            <v>204</v>
          </cell>
          <cell r="C46">
            <v>0</v>
          </cell>
          <cell r="D46">
            <v>204</v>
          </cell>
          <cell r="E46">
            <v>0</v>
          </cell>
          <cell r="F46">
            <v>0</v>
          </cell>
          <cell r="G46">
            <v>16</v>
          </cell>
        </row>
        <row r="47">
          <cell r="A47" t="str">
            <v>YECLA</v>
          </cell>
          <cell r="B47">
            <v>1565</v>
          </cell>
          <cell r="C47">
            <v>0</v>
          </cell>
          <cell r="D47">
            <v>1565</v>
          </cell>
          <cell r="E47">
            <v>0</v>
          </cell>
          <cell r="F47">
            <v>0</v>
          </cell>
          <cell r="G47">
            <v>122</v>
          </cell>
        </row>
      </sheetData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39</v>
          </cell>
          <cell r="D3">
            <v>191</v>
          </cell>
          <cell r="E3">
            <v>230</v>
          </cell>
          <cell r="F3">
            <v>154</v>
          </cell>
          <cell r="G3">
            <v>911</v>
          </cell>
          <cell r="H3">
            <v>21</v>
          </cell>
        </row>
        <row r="4">
          <cell r="B4" t="str">
            <v>Abarán</v>
          </cell>
          <cell r="C4">
            <v>23</v>
          </cell>
          <cell r="D4">
            <v>477</v>
          </cell>
          <cell r="E4">
            <v>500</v>
          </cell>
          <cell r="F4">
            <v>235</v>
          </cell>
          <cell r="G4">
            <v>1279</v>
          </cell>
          <cell r="H4">
            <v>25</v>
          </cell>
        </row>
        <row r="5">
          <cell r="B5" t="str">
            <v>Águilas/Norte</v>
          </cell>
          <cell r="C5">
            <v>86</v>
          </cell>
          <cell r="D5">
            <v>862</v>
          </cell>
          <cell r="E5">
            <v>948</v>
          </cell>
          <cell r="F5">
            <v>297</v>
          </cell>
          <cell r="G5">
            <v>1755</v>
          </cell>
          <cell r="H5">
            <v>59</v>
          </cell>
        </row>
        <row r="6">
          <cell r="B6" t="str">
            <v>Águilas/Sur</v>
          </cell>
          <cell r="C6">
            <v>65</v>
          </cell>
          <cell r="D6">
            <v>596</v>
          </cell>
          <cell r="E6">
            <v>661</v>
          </cell>
          <cell r="F6">
            <v>286</v>
          </cell>
          <cell r="G6">
            <v>1862</v>
          </cell>
          <cell r="H6">
            <v>47</v>
          </cell>
        </row>
        <row r="7">
          <cell r="B7" t="str">
            <v>Alcantarilla</v>
          </cell>
          <cell r="C7">
            <v>63</v>
          </cell>
          <cell r="D7">
            <v>739</v>
          </cell>
          <cell r="E7">
            <v>802</v>
          </cell>
          <cell r="F7">
            <v>361</v>
          </cell>
          <cell r="G7">
            <v>1674</v>
          </cell>
          <cell r="H7">
            <v>59</v>
          </cell>
        </row>
        <row r="8">
          <cell r="B8" t="str">
            <v>Alcantarilla/Sangonera La Seca</v>
          </cell>
          <cell r="C8">
            <v>85</v>
          </cell>
          <cell r="D8">
            <v>1089</v>
          </cell>
          <cell r="E8">
            <v>1174</v>
          </cell>
          <cell r="F8">
            <v>511</v>
          </cell>
          <cell r="G8">
            <v>2625</v>
          </cell>
          <cell r="H8">
            <v>115</v>
          </cell>
        </row>
        <row r="9">
          <cell r="B9" t="str">
            <v>Alguazas</v>
          </cell>
          <cell r="C9">
            <v>46</v>
          </cell>
          <cell r="D9">
            <v>317</v>
          </cell>
          <cell r="E9">
            <v>363</v>
          </cell>
          <cell r="F9">
            <v>126</v>
          </cell>
          <cell r="G9">
            <v>826</v>
          </cell>
          <cell r="H9">
            <v>13</v>
          </cell>
        </row>
        <row r="10">
          <cell r="B10" t="str">
            <v>Alhama</v>
          </cell>
          <cell r="C10">
            <v>109</v>
          </cell>
          <cell r="D10">
            <v>1010</v>
          </cell>
          <cell r="E10">
            <v>1119</v>
          </cell>
          <cell r="F10">
            <v>507</v>
          </cell>
          <cell r="G10">
            <v>2526</v>
          </cell>
          <cell r="H10">
            <v>52</v>
          </cell>
        </row>
        <row r="11">
          <cell r="B11" t="str">
            <v>Archena</v>
          </cell>
          <cell r="C11">
            <v>161</v>
          </cell>
          <cell r="D11">
            <v>1133</v>
          </cell>
          <cell r="E11">
            <v>1294</v>
          </cell>
          <cell r="F11">
            <v>386</v>
          </cell>
          <cell r="G11">
            <v>2329</v>
          </cell>
          <cell r="H11">
            <v>118</v>
          </cell>
        </row>
        <row r="12">
          <cell r="B12" t="str">
            <v>Beniel</v>
          </cell>
          <cell r="C12">
            <v>68</v>
          </cell>
          <cell r="D12">
            <v>521</v>
          </cell>
          <cell r="E12">
            <v>589</v>
          </cell>
          <cell r="F12">
            <v>199</v>
          </cell>
          <cell r="G12">
            <v>1032</v>
          </cell>
          <cell r="H12">
            <v>30</v>
          </cell>
        </row>
        <row r="13"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98</v>
          </cell>
          <cell r="G13">
            <v>596</v>
          </cell>
          <cell r="H13">
            <v>13</v>
          </cell>
        </row>
        <row r="14">
          <cell r="B14" t="str">
            <v>Bullas</v>
          </cell>
          <cell r="C14">
            <v>74</v>
          </cell>
          <cell r="D14">
            <v>550</v>
          </cell>
          <cell r="E14">
            <v>624</v>
          </cell>
          <cell r="F14">
            <v>312</v>
          </cell>
          <cell r="G14">
            <v>1724</v>
          </cell>
          <cell r="H14">
            <v>64</v>
          </cell>
        </row>
        <row r="15">
          <cell r="B15" t="str">
            <v>Calasparra</v>
          </cell>
          <cell r="C15">
            <v>11</v>
          </cell>
          <cell r="D15">
            <v>374</v>
          </cell>
          <cell r="E15">
            <v>385</v>
          </cell>
          <cell r="F15">
            <v>269</v>
          </cell>
          <cell r="G15">
            <v>1452</v>
          </cell>
          <cell r="H15">
            <v>43</v>
          </cell>
        </row>
        <row r="16">
          <cell r="B16" t="str">
            <v>Caravaca</v>
          </cell>
          <cell r="C16">
            <v>64</v>
          </cell>
          <cell r="D16">
            <v>982</v>
          </cell>
          <cell r="E16">
            <v>1046</v>
          </cell>
          <cell r="F16">
            <v>494</v>
          </cell>
          <cell r="G16">
            <v>2511</v>
          </cell>
          <cell r="H16">
            <v>69</v>
          </cell>
        </row>
        <row r="17">
          <cell r="B17" t="str">
            <v>Caravaca/Barranda</v>
          </cell>
          <cell r="C17">
            <v>5</v>
          </cell>
          <cell r="D17">
            <v>117</v>
          </cell>
          <cell r="E17">
            <v>122</v>
          </cell>
          <cell r="F17">
            <v>89</v>
          </cell>
          <cell r="G17">
            <v>728</v>
          </cell>
          <cell r="H17">
            <v>19</v>
          </cell>
        </row>
        <row r="18">
          <cell r="B18" t="str">
            <v>Cartagena/Casco Antiguo</v>
          </cell>
          <cell r="C18">
            <v>60</v>
          </cell>
          <cell r="D18">
            <v>594</v>
          </cell>
          <cell r="E18">
            <v>654</v>
          </cell>
          <cell r="F18">
            <v>393</v>
          </cell>
          <cell r="G18">
            <v>2284</v>
          </cell>
          <cell r="H18">
            <v>41</v>
          </cell>
        </row>
        <row r="19">
          <cell r="B19" t="str">
            <v>Cartagena/Este</v>
          </cell>
          <cell r="C19">
            <v>171</v>
          </cell>
          <cell r="D19">
            <v>946</v>
          </cell>
          <cell r="E19">
            <v>1117</v>
          </cell>
          <cell r="F19">
            <v>450</v>
          </cell>
          <cell r="G19">
            <v>2343</v>
          </cell>
          <cell r="H19">
            <v>60</v>
          </cell>
        </row>
        <row r="20">
          <cell r="B20" t="str">
            <v>Cartagena/Isaac Peral</v>
          </cell>
          <cell r="C20">
            <v>62</v>
          </cell>
          <cell r="D20">
            <v>842</v>
          </cell>
          <cell r="E20">
            <v>904</v>
          </cell>
          <cell r="F20">
            <v>460</v>
          </cell>
          <cell r="G20">
            <v>2298</v>
          </cell>
          <cell r="H20">
            <v>54</v>
          </cell>
        </row>
        <row r="21">
          <cell r="B21" t="str">
            <v>Cartagena/Los Barreros</v>
          </cell>
          <cell r="C21">
            <v>23</v>
          </cell>
          <cell r="D21">
            <v>376</v>
          </cell>
          <cell r="E21">
            <v>399</v>
          </cell>
          <cell r="F21">
            <v>179</v>
          </cell>
          <cell r="G21">
            <v>967</v>
          </cell>
          <cell r="H21">
            <v>5</v>
          </cell>
        </row>
        <row r="22">
          <cell r="B22" t="str">
            <v>Cartagena/Los Dolores</v>
          </cell>
          <cell r="C22">
            <v>56</v>
          </cell>
          <cell r="D22">
            <v>1188</v>
          </cell>
          <cell r="E22">
            <v>1244</v>
          </cell>
          <cell r="F22">
            <v>637</v>
          </cell>
          <cell r="G22">
            <v>2865</v>
          </cell>
          <cell r="H22">
            <v>38</v>
          </cell>
        </row>
        <row r="23">
          <cell r="B23" t="str">
            <v>Cartagena/Mar Menor</v>
          </cell>
          <cell r="C23">
            <v>37</v>
          </cell>
          <cell r="D23">
            <v>540</v>
          </cell>
          <cell r="E23">
            <v>577</v>
          </cell>
          <cell r="F23">
            <v>325</v>
          </cell>
          <cell r="G23">
            <v>1579</v>
          </cell>
          <cell r="H23">
            <v>28</v>
          </cell>
        </row>
        <row r="24">
          <cell r="B24" t="str">
            <v>Cartagena/Molinos Margafones</v>
          </cell>
          <cell r="C24">
            <v>53</v>
          </cell>
          <cell r="D24">
            <v>434</v>
          </cell>
          <cell r="E24">
            <v>487</v>
          </cell>
          <cell r="F24">
            <v>288</v>
          </cell>
          <cell r="G24">
            <v>1539</v>
          </cell>
          <cell r="H24">
            <v>34</v>
          </cell>
        </row>
        <row r="25">
          <cell r="B25" t="str">
            <v>Cartagena/Oeste</v>
          </cell>
          <cell r="C25">
            <v>90</v>
          </cell>
          <cell r="D25">
            <v>1078</v>
          </cell>
          <cell r="E25">
            <v>1168</v>
          </cell>
          <cell r="F25">
            <v>495</v>
          </cell>
          <cell r="G25">
            <v>3066</v>
          </cell>
          <cell r="H25">
            <v>43</v>
          </cell>
        </row>
        <row r="26">
          <cell r="B26" t="str">
            <v>Cartagena/Pozo Estrecho</v>
          </cell>
          <cell r="C26">
            <v>20</v>
          </cell>
          <cell r="D26">
            <v>404</v>
          </cell>
          <cell r="E26">
            <v>424</v>
          </cell>
          <cell r="F26">
            <v>215</v>
          </cell>
          <cell r="G26">
            <v>1103</v>
          </cell>
          <cell r="H26">
            <v>20</v>
          </cell>
        </row>
        <row r="27">
          <cell r="B27" t="str">
            <v>Cartagena/San Antón</v>
          </cell>
          <cell r="C27">
            <v>67</v>
          </cell>
          <cell r="D27">
            <v>739</v>
          </cell>
          <cell r="E27">
            <v>806</v>
          </cell>
          <cell r="F27">
            <v>348</v>
          </cell>
          <cell r="G27">
            <v>1700</v>
          </cell>
          <cell r="H27">
            <v>29</v>
          </cell>
        </row>
        <row r="28">
          <cell r="B28" t="str">
            <v>Cartagena/Santa Lucía</v>
          </cell>
          <cell r="C28">
            <v>13</v>
          </cell>
          <cell r="D28">
            <v>449</v>
          </cell>
          <cell r="E28">
            <v>462</v>
          </cell>
          <cell r="F28">
            <v>172</v>
          </cell>
          <cell r="G28">
            <v>773</v>
          </cell>
          <cell r="H28">
            <v>43</v>
          </cell>
        </row>
        <row r="29">
          <cell r="B29" t="str">
            <v>Cehegín</v>
          </cell>
          <cell r="C29">
            <v>56</v>
          </cell>
          <cell r="D29">
            <v>556</v>
          </cell>
          <cell r="E29">
            <v>612</v>
          </cell>
          <cell r="F29">
            <v>385</v>
          </cell>
          <cell r="G29">
            <v>2133</v>
          </cell>
          <cell r="H29">
            <v>41</v>
          </cell>
        </row>
        <row r="30">
          <cell r="B30" t="str">
            <v>Ceutí</v>
          </cell>
          <cell r="C30">
            <v>87</v>
          </cell>
          <cell r="D30">
            <v>518</v>
          </cell>
          <cell r="E30">
            <v>605</v>
          </cell>
          <cell r="F30">
            <v>202</v>
          </cell>
          <cell r="G30">
            <v>1108</v>
          </cell>
          <cell r="H30">
            <v>36</v>
          </cell>
        </row>
        <row r="31">
          <cell r="B31" t="str">
            <v>Cieza/Este</v>
          </cell>
          <cell r="C31">
            <v>44</v>
          </cell>
          <cell r="D31">
            <v>660</v>
          </cell>
          <cell r="E31">
            <v>704</v>
          </cell>
          <cell r="F31">
            <v>338</v>
          </cell>
          <cell r="G31">
            <v>1798</v>
          </cell>
          <cell r="H31">
            <v>50</v>
          </cell>
        </row>
        <row r="32">
          <cell r="B32" t="str">
            <v>Cieza/Oeste</v>
          </cell>
          <cell r="C32">
            <v>95</v>
          </cell>
          <cell r="D32">
            <v>792</v>
          </cell>
          <cell r="E32">
            <v>887</v>
          </cell>
          <cell r="F32">
            <v>303</v>
          </cell>
          <cell r="G32">
            <v>1924</v>
          </cell>
          <cell r="H32">
            <v>82</v>
          </cell>
        </row>
        <row r="33">
          <cell r="B33" t="str">
            <v>Fortuna</v>
          </cell>
          <cell r="C33">
            <v>35</v>
          </cell>
          <cell r="D33">
            <v>593</v>
          </cell>
          <cell r="E33">
            <v>628</v>
          </cell>
          <cell r="F33">
            <v>195</v>
          </cell>
          <cell r="G33">
            <v>1020</v>
          </cell>
          <cell r="H33">
            <v>49</v>
          </cell>
        </row>
        <row r="34">
          <cell r="B34" t="str">
            <v>Fuente Álamo</v>
          </cell>
          <cell r="C34">
            <v>29</v>
          </cell>
          <cell r="D34">
            <v>783</v>
          </cell>
          <cell r="E34">
            <v>812</v>
          </cell>
          <cell r="F34">
            <v>337</v>
          </cell>
          <cell r="G34">
            <v>1413</v>
          </cell>
          <cell r="H34">
            <v>59</v>
          </cell>
        </row>
        <row r="35">
          <cell r="B35" t="str">
            <v>Jumilla</v>
          </cell>
          <cell r="C35">
            <v>131</v>
          </cell>
          <cell r="D35">
            <v>1319</v>
          </cell>
          <cell r="E35">
            <v>1450</v>
          </cell>
          <cell r="F35">
            <v>465</v>
          </cell>
          <cell r="G35">
            <v>2520</v>
          </cell>
          <cell r="H35">
            <v>74</v>
          </cell>
        </row>
        <row r="36">
          <cell r="B36" t="str">
            <v>La Manga</v>
          </cell>
          <cell r="C36">
            <v>6</v>
          </cell>
          <cell r="D36">
            <v>123</v>
          </cell>
          <cell r="E36">
            <v>129</v>
          </cell>
          <cell r="F36">
            <v>164</v>
          </cell>
          <cell r="G36">
            <v>818</v>
          </cell>
          <cell r="H36">
            <v>26</v>
          </cell>
        </row>
        <row r="37">
          <cell r="B37" t="str">
            <v>La Unión</v>
          </cell>
          <cell r="C37">
            <v>124</v>
          </cell>
          <cell r="D37">
            <v>842</v>
          </cell>
          <cell r="E37">
            <v>966</v>
          </cell>
          <cell r="F37">
            <v>382</v>
          </cell>
          <cell r="G37">
            <v>1684</v>
          </cell>
          <cell r="H37">
            <v>96</v>
          </cell>
        </row>
        <row r="38">
          <cell r="B38" t="str">
            <v>Las Torres de Cotillas</v>
          </cell>
          <cell r="C38">
            <v>95</v>
          </cell>
          <cell r="D38">
            <v>895</v>
          </cell>
          <cell r="E38">
            <v>990</v>
          </cell>
          <cell r="F38">
            <v>339</v>
          </cell>
          <cell r="G38">
            <v>1999</v>
          </cell>
          <cell r="H38">
            <v>91</v>
          </cell>
        </row>
        <row r="39">
          <cell r="B39" t="str">
            <v>Lorca/Centro</v>
          </cell>
          <cell r="C39">
            <v>120</v>
          </cell>
          <cell r="D39">
            <v>998</v>
          </cell>
          <cell r="E39">
            <v>1118</v>
          </cell>
          <cell r="F39">
            <v>419</v>
          </cell>
          <cell r="G39">
            <v>1977</v>
          </cell>
          <cell r="H39">
            <v>40</v>
          </cell>
        </row>
        <row r="40"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62</v>
          </cell>
          <cell r="G40">
            <v>529</v>
          </cell>
          <cell r="H40">
            <v>7</v>
          </cell>
        </row>
        <row r="41">
          <cell r="B41" t="str">
            <v>Lorca/San Diego</v>
          </cell>
          <cell r="C41">
            <v>123</v>
          </cell>
          <cell r="D41">
            <v>1530</v>
          </cell>
          <cell r="E41">
            <v>1653</v>
          </cell>
          <cell r="F41">
            <v>428</v>
          </cell>
          <cell r="G41">
            <v>2317</v>
          </cell>
          <cell r="H41">
            <v>118</v>
          </cell>
        </row>
        <row r="42">
          <cell r="B42" t="str">
            <v>Lorca/San José</v>
          </cell>
          <cell r="C42">
            <v>124</v>
          </cell>
          <cell r="D42">
            <v>1322</v>
          </cell>
          <cell r="E42">
            <v>1446</v>
          </cell>
          <cell r="F42">
            <v>448</v>
          </cell>
          <cell r="G42">
            <v>2188</v>
          </cell>
          <cell r="H42">
            <v>59</v>
          </cell>
        </row>
        <row r="43">
          <cell r="B43" t="str">
            <v>Lorca/Sutullena</v>
          </cell>
          <cell r="C43">
            <v>45</v>
          </cell>
          <cell r="D43">
            <v>765</v>
          </cell>
          <cell r="E43">
            <v>810</v>
          </cell>
          <cell r="F43">
            <v>308</v>
          </cell>
          <cell r="G43">
            <v>1730</v>
          </cell>
          <cell r="H43">
            <v>59</v>
          </cell>
        </row>
        <row r="44">
          <cell r="B44" t="str">
            <v>Lorquí</v>
          </cell>
          <cell r="C44">
            <v>34</v>
          </cell>
          <cell r="D44">
            <v>288</v>
          </cell>
          <cell r="E44">
            <v>322</v>
          </cell>
          <cell r="F44">
            <v>116</v>
          </cell>
          <cell r="G44">
            <v>672</v>
          </cell>
          <cell r="H44">
            <v>14</v>
          </cell>
        </row>
        <row r="45">
          <cell r="B45" t="str">
            <v>Los Alcázares</v>
          </cell>
          <cell r="C45">
            <v>99</v>
          </cell>
          <cell r="D45">
            <v>559</v>
          </cell>
          <cell r="E45">
            <v>658</v>
          </cell>
          <cell r="F45">
            <v>233</v>
          </cell>
          <cell r="G45">
            <v>1390</v>
          </cell>
          <cell r="H45">
            <v>69</v>
          </cell>
        </row>
        <row r="46">
          <cell r="B46" t="str">
            <v>Mazarrón</v>
          </cell>
          <cell r="C46">
            <v>87</v>
          </cell>
          <cell r="D46">
            <v>622</v>
          </cell>
          <cell r="E46">
            <v>709</v>
          </cell>
          <cell r="F46">
            <v>344</v>
          </cell>
          <cell r="G46">
            <v>2333</v>
          </cell>
          <cell r="H46">
            <v>67</v>
          </cell>
        </row>
        <row r="47">
          <cell r="B47" t="str">
            <v>Molina Norte</v>
          </cell>
          <cell r="C47">
            <v>141</v>
          </cell>
          <cell r="D47">
            <v>1578</v>
          </cell>
          <cell r="E47">
            <v>1719</v>
          </cell>
          <cell r="F47">
            <v>646</v>
          </cell>
          <cell r="G47">
            <v>3195</v>
          </cell>
          <cell r="H47">
            <v>66</v>
          </cell>
        </row>
        <row r="48">
          <cell r="B48" t="str">
            <v>Molina Sur</v>
          </cell>
          <cell r="C48">
            <v>132</v>
          </cell>
          <cell r="D48">
            <v>1260</v>
          </cell>
          <cell r="E48">
            <v>1392</v>
          </cell>
          <cell r="F48">
            <v>682</v>
          </cell>
          <cell r="G48">
            <v>3188</v>
          </cell>
          <cell r="H48">
            <v>93</v>
          </cell>
        </row>
        <row r="49">
          <cell r="B49" t="str">
            <v>Moratalla</v>
          </cell>
          <cell r="C49">
            <v>26</v>
          </cell>
          <cell r="D49">
            <v>334</v>
          </cell>
          <cell r="E49">
            <v>360</v>
          </cell>
          <cell r="F49">
            <v>239</v>
          </cell>
          <cell r="G49">
            <v>1393</v>
          </cell>
          <cell r="H49">
            <v>18</v>
          </cell>
        </row>
        <row r="50">
          <cell r="B50" t="str">
            <v>Mula</v>
          </cell>
          <cell r="C50">
            <v>92</v>
          </cell>
          <cell r="D50">
            <v>759</v>
          </cell>
          <cell r="E50">
            <v>851</v>
          </cell>
          <cell r="F50">
            <v>466</v>
          </cell>
          <cell r="G50">
            <v>2627</v>
          </cell>
          <cell r="H50">
            <v>66</v>
          </cell>
        </row>
        <row r="51">
          <cell r="B51" t="str">
            <v>Murcia/Algezares</v>
          </cell>
          <cell r="C51">
            <v>61</v>
          </cell>
          <cell r="D51">
            <v>545</v>
          </cell>
          <cell r="E51">
            <v>606</v>
          </cell>
          <cell r="F51">
            <v>223</v>
          </cell>
          <cell r="G51">
            <v>1137</v>
          </cell>
          <cell r="H51">
            <v>16</v>
          </cell>
        </row>
        <row r="52">
          <cell r="B52" t="str">
            <v>Murcia/Aljucer</v>
          </cell>
          <cell r="C52">
            <v>67</v>
          </cell>
          <cell r="D52">
            <v>365</v>
          </cell>
          <cell r="E52">
            <v>432</v>
          </cell>
          <cell r="F52">
            <v>139</v>
          </cell>
          <cell r="G52">
            <v>813</v>
          </cell>
          <cell r="H52">
            <v>33</v>
          </cell>
        </row>
        <row r="53">
          <cell r="B53" t="str">
            <v>Murcia/Alquerías</v>
          </cell>
          <cell r="C53">
            <v>33</v>
          </cell>
          <cell r="D53">
            <v>617</v>
          </cell>
          <cell r="E53">
            <v>650</v>
          </cell>
          <cell r="F53">
            <v>235</v>
          </cell>
          <cell r="G53">
            <v>1388</v>
          </cell>
          <cell r="H53">
            <v>54</v>
          </cell>
        </row>
        <row r="54">
          <cell r="B54" t="str">
            <v>Murcia/Barrio del Carmen</v>
          </cell>
          <cell r="C54">
            <v>70</v>
          </cell>
          <cell r="D54">
            <v>730</v>
          </cell>
          <cell r="E54">
            <v>800</v>
          </cell>
          <cell r="F54">
            <v>432</v>
          </cell>
          <cell r="G54">
            <v>1789</v>
          </cell>
          <cell r="H54">
            <v>72</v>
          </cell>
        </row>
        <row r="55">
          <cell r="B55" t="str">
            <v>Murcia/Beniaján</v>
          </cell>
          <cell r="C55">
            <v>128</v>
          </cell>
          <cell r="D55">
            <v>1100</v>
          </cell>
          <cell r="E55">
            <v>1228</v>
          </cell>
          <cell r="F55">
            <v>412</v>
          </cell>
          <cell r="G55">
            <v>2124</v>
          </cell>
          <cell r="H55">
            <v>70</v>
          </cell>
        </row>
        <row r="56">
          <cell r="B56" t="str">
            <v>Murcia/Cabezo de Torres</v>
          </cell>
          <cell r="C56">
            <v>107</v>
          </cell>
          <cell r="D56">
            <v>959</v>
          </cell>
          <cell r="E56">
            <v>1066</v>
          </cell>
          <cell r="F56">
            <v>396</v>
          </cell>
          <cell r="G56">
            <v>1729</v>
          </cell>
          <cell r="H56">
            <v>77</v>
          </cell>
        </row>
        <row r="57">
          <cell r="B57" t="str">
            <v>Murcia/Campo de Cartagena</v>
          </cell>
          <cell r="C57">
            <v>16</v>
          </cell>
          <cell r="D57">
            <v>467</v>
          </cell>
          <cell r="E57">
            <v>483</v>
          </cell>
          <cell r="F57">
            <v>258</v>
          </cell>
          <cell r="G57">
            <v>1219</v>
          </cell>
          <cell r="H57">
            <v>67</v>
          </cell>
        </row>
        <row r="58">
          <cell r="B58" t="str">
            <v>Murcia/Centro</v>
          </cell>
          <cell r="C58">
            <v>109</v>
          </cell>
          <cell r="D58">
            <v>630</v>
          </cell>
          <cell r="E58">
            <v>739</v>
          </cell>
          <cell r="F58">
            <v>428</v>
          </cell>
          <cell r="G58">
            <v>2605</v>
          </cell>
          <cell r="H58">
            <v>57</v>
          </cell>
        </row>
        <row r="59">
          <cell r="B59" t="str">
            <v>Murcia/El Palmar</v>
          </cell>
          <cell r="C59">
            <v>65</v>
          </cell>
          <cell r="D59">
            <v>885</v>
          </cell>
          <cell r="E59">
            <v>950</v>
          </cell>
          <cell r="F59">
            <v>444</v>
          </cell>
          <cell r="G59">
            <v>2161</v>
          </cell>
          <cell r="H59">
            <v>22</v>
          </cell>
        </row>
        <row r="60">
          <cell r="B60" t="str">
            <v>Murcia/El Ranero</v>
          </cell>
          <cell r="C60">
            <v>74</v>
          </cell>
          <cell r="D60">
            <v>587</v>
          </cell>
          <cell r="E60">
            <v>661</v>
          </cell>
          <cell r="F60">
            <v>236</v>
          </cell>
          <cell r="G60">
            <v>1272</v>
          </cell>
          <cell r="H60">
            <v>33</v>
          </cell>
        </row>
        <row r="61">
          <cell r="B61" t="str">
            <v>Murcia/Espinardo</v>
          </cell>
          <cell r="C61">
            <v>181</v>
          </cell>
          <cell r="D61">
            <v>1249</v>
          </cell>
          <cell r="E61">
            <v>1430</v>
          </cell>
          <cell r="F61">
            <v>387</v>
          </cell>
          <cell r="G61">
            <v>1988</v>
          </cell>
          <cell r="H61">
            <v>56</v>
          </cell>
        </row>
        <row r="62">
          <cell r="B62" t="str">
            <v>Murcia/Floridablanca</v>
          </cell>
          <cell r="C62">
            <v>49</v>
          </cell>
          <cell r="D62">
            <v>423</v>
          </cell>
          <cell r="E62">
            <v>472</v>
          </cell>
          <cell r="F62">
            <v>242</v>
          </cell>
          <cell r="G62">
            <v>1336</v>
          </cell>
          <cell r="H62">
            <v>28</v>
          </cell>
        </row>
        <row r="63">
          <cell r="B63" t="str">
            <v>Murcia/Infante</v>
          </cell>
          <cell r="C63">
            <v>92</v>
          </cell>
          <cell r="D63">
            <v>718</v>
          </cell>
          <cell r="E63">
            <v>810</v>
          </cell>
          <cell r="F63">
            <v>393</v>
          </cell>
          <cell r="G63">
            <v>2607</v>
          </cell>
          <cell r="H63">
            <v>33</v>
          </cell>
        </row>
        <row r="64">
          <cell r="B64" t="str">
            <v>Murcia/La Alberca</v>
          </cell>
          <cell r="C64">
            <v>117</v>
          </cell>
          <cell r="D64">
            <v>964</v>
          </cell>
          <cell r="E64">
            <v>1081</v>
          </cell>
          <cell r="F64">
            <v>415</v>
          </cell>
          <cell r="G64">
            <v>2042</v>
          </cell>
          <cell r="H64">
            <v>62</v>
          </cell>
        </row>
        <row r="65">
          <cell r="B65" t="str">
            <v>Murcia/La Ñora</v>
          </cell>
          <cell r="C65">
            <v>65</v>
          </cell>
          <cell r="D65">
            <v>544</v>
          </cell>
          <cell r="E65">
            <v>609</v>
          </cell>
          <cell r="F65">
            <v>309</v>
          </cell>
          <cell r="G65">
            <v>1429</v>
          </cell>
          <cell r="H65">
            <v>46</v>
          </cell>
        </row>
        <row r="66">
          <cell r="B66" t="str">
            <v>Murcia/Llano de Brujas</v>
          </cell>
          <cell r="C66">
            <v>65</v>
          </cell>
          <cell r="D66">
            <v>514</v>
          </cell>
          <cell r="E66">
            <v>579</v>
          </cell>
          <cell r="F66">
            <v>248</v>
          </cell>
          <cell r="G66">
            <v>1157</v>
          </cell>
          <cell r="H66">
            <v>35</v>
          </cell>
        </row>
        <row r="67">
          <cell r="B67" t="str">
            <v>Murcia/Monteagudo</v>
          </cell>
          <cell r="C67">
            <v>40</v>
          </cell>
          <cell r="D67">
            <v>517</v>
          </cell>
          <cell r="E67">
            <v>557</v>
          </cell>
          <cell r="F67">
            <v>238</v>
          </cell>
          <cell r="G67">
            <v>1448</v>
          </cell>
          <cell r="H67">
            <v>29</v>
          </cell>
        </row>
        <row r="68">
          <cell r="B68" t="str">
            <v>Murcia/Nonduermas</v>
          </cell>
          <cell r="C68">
            <v>20</v>
          </cell>
          <cell r="D68">
            <v>420</v>
          </cell>
          <cell r="E68">
            <v>440</v>
          </cell>
          <cell r="F68">
            <v>248</v>
          </cell>
          <cell r="G68">
            <v>1310</v>
          </cell>
          <cell r="H68">
            <v>47</v>
          </cell>
        </row>
        <row r="69">
          <cell r="B69" t="str">
            <v>Murcia/Puente Tocinos</v>
          </cell>
          <cell r="C69">
            <v>42</v>
          </cell>
          <cell r="D69">
            <v>576</v>
          </cell>
          <cell r="E69">
            <v>618</v>
          </cell>
          <cell r="F69">
            <v>310</v>
          </cell>
          <cell r="G69">
            <v>1396</v>
          </cell>
          <cell r="H69">
            <v>53</v>
          </cell>
        </row>
        <row r="70">
          <cell r="B70" t="str">
            <v>Murcia/San Andrés</v>
          </cell>
          <cell r="C70">
            <v>146</v>
          </cell>
          <cell r="D70">
            <v>1224</v>
          </cell>
          <cell r="E70">
            <v>1370</v>
          </cell>
          <cell r="F70">
            <v>739</v>
          </cell>
          <cell r="G70">
            <v>3908</v>
          </cell>
          <cell r="H70">
            <v>123</v>
          </cell>
        </row>
        <row r="71">
          <cell r="B71" t="str">
            <v>Murcia/Sangonera La Verde</v>
          </cell>
          <cell r="C71">
            <v>51</v>
          </cell>
          <cell r="D71">
            <v>450</v>
          </cell>
          <cell r="E71">
            <v>501</v>
          </cell>
          <cell r="F71">
            <v>166</v>
          </cell>
          <cell r="G71">
            <v>808</v>
          </cell>
          <cell r="H71">
            <v>16</v>
          </cell>
        </row>
        <row r="72">
          <cell r="B72" t="str">
            <v>Murcia/Santa María de Gracia</v>
          </cell>
          <cell r="C72">
            <v>51</v>
          </cell>
          <cell r="D72">
            <v>489</v>
          </cell>
          <cell r="E72">
            <v>540</v>
          </cell>
          <cell r="F72">
            <v>375</v>
          </cell>
          <cell r="G72">
            <v>2094</v>
          </cell>
          <cell r="H72">
            <v>42</v>
          </cell>
        </row>
        <row r="73">
          <cell r="B73" t="str">
            <v>Murcia/Sur</v>
          </cell>
          <cell r="C73">
            <v>111</v>
          </cell>
          <cell r="D73">
            <v>1197</v>
          </cell>
          <cell r="E73">
            <v>1308</v>
          </cell>
          <cell r="F73">
            <v>382</v>
          </cell>
          <cell r="G73">
            <v>2124</v>
          </cell>
          <cell r="H73">
            <v>123</v>
          </cell>
        </row>
        <row r="74">
          <cell r="B74" t="str">
            <v>Murcia/Vista Alegre</v>
          </cell>
          <cell r="C74">
            <v>146</v>
          </cell>
          <cell r="D74">
            <v>1660</v>
          </cell>
          <cell r="E74">
            <v>1806</v>
          </cell>
          <cell r="F74">
            <v>764</v>
          </cell>
          <cell r="G74">
            <v>3321</v>
          </cell>
          <cell r="H74">
            <v>116</v>
          </cell>
        </row>
        <row r="75">
          <cell r="B75" t="str">
            <v>Murcia/Vistabella</v>
          </cell>
          <cell r="C75">
            <v>27</v>
          </cell>
          <cell r="D75">
            <v>454</v>
          </cell>
          <cell r="E75">
            <v>481</v>
          </cell>
          <cell r="F75">
            <v>301</v>
          </cell>
          <cell r="G75">
            <v>1744</v>
          </cell>
          <cell r="H75">
            <v>12</v>
          </cell>
        </row>
        <row r="76">
          <cell r="B76" t="str">
            <v>Murcia/Zarandona</v>
          </cell>
          <cell r="C76">
            <v>22</v>
          </cell>
          <cell r="D76">
            <v>239</v>
          </cell>
          <cell r="E76">
            <v>261</v>
          </cell>
          <cell r="F76">
            <v>137</v>
          </cell>
          <cell r="G76">
            <v>539</v>
          </cell>
          <cell r="H76">
            <v>35</v>
          </cell>
        </row>
        <row r="77">
          <cell r="B77" t="str">
            <v>Puerto de Mazarrón</v>
          </cell>
          <cell r="C77">
            <v>83</v>
          </cell>
          <cell r="D77">
            <v>552</v>
          </cell>
          <cell r="E77">
            <v>635</v>
          </cell>
          <cell r="F77">
            <v>154</v>
          </cell>
          <cell r="G77">
            <v>1021</v>
          </cell>
          <cell r="H77">
            <v>11</v>
          </cell>
        </row>
        <row r="78">
          <cell r="B78" t="str">
            <v>Puerto Lumbreras</v>
          </cell>
          <cell r="C78">
            <v>24</v>
          </cell>
          <cell r="D78">
            <v>660</v>
          </cell>
          <cell r="E78">
            <v>684</v>
          </cell>
          <cell r="F78">
            <v>275</v>
          </cell>
          <cell r="G78">
            <v>2079</v>
          </cell>
          <cell r="H78">
            <v>39</v>
          </cell>
        </row>
        <row r="79">
          <cell r="B79" t="str">
            <v>San Javier</v>
          </cell>
          <cell r="C79">
            <v>118</v>
          </cell>
          <cell r="D79">
            <v>1199</v>
          </cell>
          <cell r="E79">
            <v>1317</v>
          </cell>
          <cell r="F79">
            <v>459</v>
          </cell>
          <cell r="G79">
            <v>2518</v>
          </cell>
          <cell r="H79">
            <v>125</v>
          </cell>
        </row>
        <row r="80">
          <cell r="B80" t="str">
            <v>San Pedro del Pinatar</v>
          </cell>
          <cell r="C80">
            <v>65</v>
          </cell>
          <cell r="D80">
            <v>962</v>
          </cell>
          <cell r="E80">
            <v>1027</v>
          </cell>
          <cell r="F80">
            <v>418</v>
          </cell>
          <cell r="G80">
            <v>2294</v>
          </cell>
          <cell r="H80">
            <v>60</v>
          </cell>
        </row>
        <row r="81">
          <cell r="B81" t="str">
            <v>Santomera</v>
          </cell>
          <cell r="C81">
            <v>79</v>
          </cell>
          <cell r="D81">
            <v>685</v>
          </cell>
          <cell r="E81">
            <v>764</v>
          </cell>
          <cell r="F81">
            <v>283</v>
          </cell>
          <cell r="G81">
            <v>1575</v>
          </cell>
          <cell r="H81">
            <v>20</v>
          </cell>
        </row>
        <row r="82">
          <cell r="B82" t="str">
            <v>Torre Pacheco/Este</v>
          </cell>
          <cell r="C82">
            <v>77</v>
          </cell>
          <cell r="D82">
            <v>905</v>
          </cell>
          <cell r="E82">
            <v>982</v>
          </cell>
          <cell r="F82">
            <v>333</v>
          </cell>
          <cell r="G82">
            <v>1564</v>
          </cell>
          <cell r="H82">
            <v>110</v>
          </cell>
        </row>
        <row r="83">
          <cell r="B83" t="str">
            <v>Torre Pacheco/Oeste</v>
          </cell>
          <cell r="C83">
            <v>63</v>
          </cell>
          <cell r="D83">
            <v>808</v>
          </cell>
          <cell r="E83">
            <v>871</v>
          </cell>
          <cell r="F83">
            <v>241</v>
          </cell>
          <cell r="G83">
            <v>1362</v>
          </cell>
          <cell r="H83">
            <v>95</v>
          </cell>
        </row>
        <row r="84">
          <cell r="B84" t="str">
            <v>Totana/Norte</v>
          </cell>
          <cell r="C84">
            <v>76</v>
          </cell>
          <cell r="D84">
            <v>956</v>
          </cell>
          <cell r="E84">
            <v>1032</v>
          </cell>
          <cell r="F84">
            <v>316</v>
          </cell>
          <cell r="G84">
            <v>1659</v>
          </cell>
          <cell r="H84">
            <v>51</v>
          </cell>
        </row>
        <row r="85">
          <cell r="B85" t="str">
            <v>Totana/Sur</v>
          </cell>
          <cell r="C85">
            <v>74</v>
          </cell>
          <cell r="D85">
            <v>713</v>
          </cell>
          <cell r="E85">
            <v>787</v>
          </cell>
          <cell r="F85">
            <v>193</v>
          </cell>
          <cell r="G85">
            <v>1303</v>
          </cell>
          <cell r="H85">
            <v>33</v>
          </cell>
        </row>
        <row r="86">
          <cell r="B86" t="str">
            <v>Yecla/Este</v>
          </cell>
          <cell r="C86">
            <v>52</v>
          </cell>
          <cell r="D86">
            <v>763</v>
          </cell>
          <cell r="E86">
            <v>815</v>
          </cell>
          <cell r="F86">
            <v>366</v>
          </cell>
          <cell r="G86">
            <v>2617</v>
          </cell>
          <cell r="H86">
            <v>53</v>
          </cell>
        </row>
        <row r="87">
          <cell r="B87" t="str">
            <v>Yecla/Oeste</v>
          </cell>
          <cell r="C87">
            <v>89</v>
          </cell>
          <cell r="D87">
            <v>773</v>
          </cell>
          <cell r="E87">
            <v>862</v>
          </cell>
          <cell r="F87">
            <v>354</v>
          </cell>
          <cell r="G87">
            <v>1545</v>
          </cell>
          <cell r="H87">
            <v>69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1138</v>
          </cell>
          <cell r="C2">
            <v>10710</v>
          </cell>
          <cell r="D2">
            <v>11848</v>
          </cell>
          <cell r="E2">
            <v>5173</v>
          </cell>
          <cell r="F2">
            <v>26267</v>
          </cell>
          <cell r="G2">
            <v>780</v>
          </cell>
        </row>
        <row r="3">
          <cell r="A3" t="str">
            <v>Área 2</v>
          </cell>
          <cell r="B3">
            <v>981</v>
          </cell>
          <cell r="C3">
            <v>10512</v>
          </cell>
          <cell r="D3">
            <v>11493</v>
          </cell>
          <cell r="E3">
            <v>5343</v>
          </cell>
          <cell r="F3">
            <v>27786</v>
          </cell>
          <cell r="G3">
            <v>654</v>
          </cell>
        </row>
        <row r="4">
          <cell r="A4" t="str">
            <v>Área 3</v>
          </cell>
          <cell r="B4">
            <v>739</v>
          </cell>
          <cell r="C4">
            <v>8495</v>
          </cell>
          <cell r="D4">
            <v>9234</v>
          </cell>
          <cell r="E4">
            <v>3032</v>
          </cell>
          <cell r="F4">
            <v>17399</v>
          </cell>
          <cell r="G4">
            <v>512</v>
          </cell>
        </row>
        <row r="5">
          <cell r="A5" t="str">
            <v>Área 4</v>
          </cell>
          <cell r="B5">
            <v>236</v>
          </cell>
          <cell r="C5">
            <v>2913</v>
          </cell>
          <cell r="D5">
            <v>3149</v>
          </cell>
          <cell r="E5">
            <v>1788</v>
          </cell>
          <cell r="F5">
            <v>9941</v>
          </cell>
          <cell r="G5">
            <v>254</v>
          </cell>
        </row>
        <row r="6">
          <cell r="A6" t="str">
            <v>Área 5</v>
          </cell>
          <cell r="B6">
            <v>272</v>
          </cell>
          <cell r="C6">
            <v>2855</v>
          </cell>
          <cell r="D6">
            <v>3127</v>
          </cell>
          <cell r="E6">
            <v>1185</v>
          </cell>
          <cell r="F6">
            <v>6682</v>
          </cell>
          <cell r="G6">
            <v>196</v>
          </cell>
        </row>
        <row r="7">
          <cell r="A7" t="str">
            <v>Área 6</v>
          </cell>
          <cell r="B7">
            <v>1279</v>
          </cell>
          <cell r="C7">
            <v>11337</v>
          </cell>
          <cell r="D7">
            <v>12616</v>
          </cell>
          <cell r="E7">
            <v>5182</v>
          </cell>
          <cell r="F7">
            <v>26806</v>
          </cell>
          <cell r="G7">
            <v>861</v>
          </cell>
        </row>
        <row r="8">
          <cell r="A8" t="str">
            <v>Área 7</v>
          </cell>
          <cell r="B8">
            <v>804</v>
          </cell>
          <cell r="C8">
            <v>8052</v>
          </cell>
          <cell r="D8">
            <v>8856</v>
          </cell>
          <cell r="E8">
            <v>3675</v>
          </cell>
          <cell r="F8">
            <v>19719</v>
          </cell>
          <cell r="G8">
            <v>559</v>
          </cell>
        </row>
        <row r="9">
          <cell r="A9" t="str">
            <v>Área 8</v>
          </cell>
          <cell r="B9">
            <v>422</v>
          </cell>
          <cell r="C9">
            <v>4433</v>
          </cell>
          <cell r="D9">
            <v>4855</v>
          </cell>
          <cell r="E9">
            <v>1684</v>
          </cell>
          <cell r="F9">
            <v>9128</v>
          </cell>
          <cell r="G9">
            <v>459</v>
          </cell>
        </row>
        <row r="10">
          <cell r="A10" t="str">
            <v>Área 9</v>
          </cell>
          <cell r="B10">
            <v>175</v>
          </cell>
          <cell r="C10">
            <v>2132</v>
          </cell>
          <cell r="D10">
            <v>2307</v>
          </cell>
          <cell r="E10">
            <v>974</v>
          </cell>
          <cell r="F10">
            <v>5597</v>
          </cell>
          <cell r="G10">
            <v>170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COVID.V1"/>
    </sheetNames>
    <definedNames>
      <definedName name="NumeradoresAreaEdades" refersTo="='Numerador_VACUNADOS_AREA'!$A$1:$C$10"/>
      <definedName name="Tabla_Numerador_VACUNADOS_ZBS" refersTo="='Numerador_VACUNADOS_ZBS'!$B$2:$D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 xml:space="preserve">Municipio </v>
          </cell>
          <cell r="B2" t="str">
            <v>70 o más años</v>
          </cell>
          <cell r="C2" t="str">
            <v>EMBARAZADAS</v>
          </cell>
        </row>
        <row r="3">
          <cell r="A3" t="str">
            <v>ABANILLA</v>
          </cell>
          <cell r="B3">
            <v>456</v>
          </cell>
          <cell r="C3">
            <v>0</v>
          </cell>
        </row>
        <row r="4">
          <cell r="A4" t="str">
            <v>ABARÁN</v>
          </cell>
          <cell r="B4">
            <v>298</v>
          </cell>
          <cell r="C4">
            <v>1</v>
          </cell>
        </row>
        <row r="5">
          <cell r="A5" t="str">
            <v>ÁGUILAS</v>
          </cell>
          <cell r="B5">
            <v>1675</v>
          </cell>
          <cell r="C5">
            <v>47</v>
          </cell>
        </row>
        <row r="6">
          <cell r="A6" t="str">
            <v>ALBUDEITE</v>
          </cell>
          <cell r="B6">
            <v>28</v>
          </cell>
          <cell r="C6">
            <v>0</v>
          </cell>
        </row>
        <row r="7">
          <cell r="A7" t="str">
            <v>ALCANTARILLA</v>
          </cell>
          <cell r="B7">
            <v>1889</v>
          </cell>
          <cell r="C7">
            <v>23</v>
          </cell>
        </row>
        <row r="8">
          <cell r="A8" t="str">
            <v>ALCÁZARES (LOS)</v>
          </cell>
          <cell r="B8">
            <v>715</v>
          </cell>
          <cell r="C8">
            <v>1</v>
          </cell>
        </row>
        <row r="9">
          <cell r="A9" t="str">
            <v>ALEDO</v>
          </cell>
          <cell r="B9">
            <v>104</v>
          </cell>
          <cell r="C9">
            <v>0</v>
          </cell>
        </row>
        <row r="10">
          <cell r="A10" t="str">
            <v>ALGUAZAS</v>
          </cell>
          <cell r="B10">
            <v>320</v>
          </cell>
          <cell r="C10">
            <v>1</v>
          </cell>
        </row>
        <row r="11">
          <cell r="A11" t="str">
            <v>ALHAMA DE MURCIA</v>
          </cell>
          <cell r="B11">
            <v>1038</v>
          </cell>
          <cell r="C11">
            <v>9</v>
          </cell>
        </row>
        <row r="12">
          <cell r="A12" t="str">
            <v>ARCHENA</v>
          </cell>
          <cell r="B12">
            <v>703</v>
          </cell>
          <cell r="C12">
            <v>59</v>
          </cell>
        </row>
        <row r="13">
          <cell r="A13" t="str">
            <v>BENIEL</v>
          </cell>
          <cell r="B13">
            <v>448</v>
          </cell>
          <cell r="C13">
            <v>1</v>
          </cell>
        </row>
        <row r="14">
          <cell r="A14" t="str">
            <v>BLANCA</v>
          </cell>
          <cell r="B14">
            <v>185</v>
          </cell>
          <cell r="C14">
            <v>0</v>
          </cell>
        </row>
        <row r="15">
          <cell r="A15" t="str">
            <v>BULLAS</v>
          </cell>
          <cell r="B15">
            <v>743</v>
          </cell>
          <cell r="C15">
            <v>2</v>
          </cell>
        </row>
        <row r="16">
          <cell r="A16" t="str">
            <v>CALASPARRA</v>
          </cell>
          <cell r="B16">
            <v>716</v>
          </cell>
          <cell r="C16">
            <v>4</v>
          </cell>
        </row>
        <row r="17">
          <cell r="A17" t="str">
            <v>CAMPOS DEL RÍO</v>
          </cell>
          <cell r="B17">
            <v>121</v>
          </cell>
          <cell r="C17">
            <v>0</v>
          </cell>
        </row>
        <row r="18">
          <cell r="A18" t="str">
            <v>CARAVACA DE LA CRUZ</v>
          </cell>
          <cell r="B18">
            <v>1234</v>
          </cell>
          <cell r="C18">
            <v>14</v>
          </cell>
        </row>
        <row r="19">
          <cell r="A19" t="str">
            <v>CARTAGENA</v>
          </cell>
          <cell r="B19">
            <v>9496</v>
          </cell>
          <cell r="C19">
            <v>79</v>
          </cell>
        </row>
        <row r="20">
          <cell r="A20" t="str">
            <v>CEHEGÍN</v>
          </cell>
          <cell r="B20">
            <v>826</v>
          </cell>
          <cell r="C20">
            <v>17</v>
          </cell>
        </row>
        <row r="21">
          <cell r="A21" t="str">
            <v>CEUTÍ</v>
          </cell>
          <cell r="B21">
            <v>565</v>
          </cell>
          <cell r="C21">
            <v>5</v>
          </cell>
        </row>
        <row r="22">
          <cell r="A22" t="str">
            <v>CIEZA</v>
          </cell>
          <cell r="B22">
            <v>1438</v>
          </cell>
          <cell r="C22">
            <v>4</v>
          </cell>
        </row>
        <row r="23">
          <cell r="A23" t="str">
            <v>FORTUNA</v>
          </cell>
          <cell r="B23">
            <v>468</v>
          </cell>
          <cell r="C23">
            <v>0</v>
          </cell>
        </row>
        <row r="24">
          <cell r="A24" t="str">
            <v>FUENTE ÁLAMO DE MURCIA</v>
          </cell>
          <cell r="B24">
            <v>521</v>
          </cell>
          <cell r="C24">
            <v>2</v>
          </cell>
        </row>
        <row r="25">
          <cell r="A25" t="str">
            <v>JUMILLA</v>
          </cell>
          <cell r="B25">
            <v>1051</v>
          </cell>
          <cell r="C25">
            <v>4</v>
          </cell>
        </row>
        <row r="26">
          <cell r="A26" t="str">
            <v>LIBRILLA</v>
          </cell>
          <cell r="B26">
            <v>235</v>
          </cell>
          <cell r="C26">
            <v>4</v>
          </cell>
        </row>
        <row r="27">
          <cell r="A27" t="str">
            <v>LORCA</v>
          </cell>
          <cell r="B27">
            <v>4062</v>
          </cell>
          <cell r="C27">
            <v>38</v>
          </cell>
        </row>
        <row r="28">
          <cell r="A28" t="str">
            <v>LORQUÍ</v>
          </cell>
          <cell r="B28">
            <v>388</v>
          </cell>
          <cell r="C28">
            <v>4</v>
          </cell>
        </row>
        <row r="29">
          <cell r="A29" t="str">
            <v>MAZARRÓN</v>
          </cell>
          <cell r="B29">
            <v>1782</v>
          </cell>
          <cell r="C29">
            <v>0</v>
          </cell>
        </row>
        <row r="30">
          <cell r="A30" t="str">
            <v>MOLINA DE SEGURA</v>
          </cell>
          <cell r="B30">
            <v>2916</v>
          </cell>
          <cell r="C30">
            <v>36</v>
          </cell>
        </row>
        <row r="31">
          <cell r="A31" t="str">
            <v>MORATALLA</v>
          </cell>
          <cell r="B31">
            <v>691</v>
          </cell>
          <cell r="C31">
            <v>7</v>
          </cell>
        </row>
        <row r="32">
          <cell r="A32" t="str">
            <v>MULA</v>
          </cell>
          <cell r="B32">
            <v>608</v>
          </cell>
          <cell r="C32">
            <v>0</v>
          </cell>
        </row>
        <row r="33">
          <cell r="A33" t="str">
            <v>MURCIA</v>
          </cell>
          <cell r="B33">
            <v>22348</v>
          </cell>
          <cell r="C33">
            <v>266</v>
          </cell>
        </row>
        <row r="34">
          <cell r="A34" t="str">
            <v>OJÓS</v>
          </cell>
          <cell r="B34">
            <v>7</v>
          </cell>
          <cell r="C34">
            <v>0</v>
          </cell>
        </row>
        <row r="35">
          <cell r="A35" t="str">
            <v>PLIEGO</v>
          </cell>
          <cell r="B35">
            <v>111</v>
          </cell>
          <cell r="C35">
            <v>0</v>
          </cell>
        </row>
        <row r="36">
          <cell r="A36" t="str">
            <v>PUERTO LUMBRERAS</v>
          </cell>
          <cell r="B36">
            <v>753</v>
          </cell>
          <cell r="C36">
            <v>2</v>
          </cell>
        </row>
        <row r="37">
          <cell r="A37" t="str">
            <v>RICOTE</v>
          </cell>
          <cell r="B37">
            <v>32</v>
          </cell>
          <cell r="C37">
            <v>1</v>
          </cell>
        </row>
        <row r="38">
          <cell r="A38" t="str">
            <v>SAN JAVIER</v>
          </cell>
          <cell r="B38">
            <v>1418</v>
          </cell>
          <cell r="C38">
            <v>6</v>
          </cell>
        </row>
        <row r="39">
          <cell r="A39" t="str">
            <v>SAN PEDRO DEL PINATAR</v>
          </cell>
          <cell r="B39">
            <v>1101</v>
          </cell>
          <cell r="C39">
            <v>1</v>
          </cell>
        </row>
        <row r="40">
          <cell r="A40" t="str">
            <v>SANTOMERA</v>
          </cell>
          <cell r="B40">
            <v>702</v>
          </cell>
          <cell r="C40">
            <v>5</v>
          </cell>
        </row>
        <row r="41">
          <cell r="A41" t="str">
            <v>TORRE-PACHECO</v>
          </cell>
          <cell r="B41">
            <v>1196</v>
          </cell>
          <cell r="C41">
            <v>8</v>
          </cell>
        </row>
        <row r="42">
          <cell r="A42" t="str">
            <v>TORRES DE COTILLAS (LAS)</v>
          </cell>
          <cell r="B42">
            <v>869</v>
          </cell>
          <cell r="C42">
            <v>47</v>
          </cell>
        </row>
        <row r="43">
          <cell r="A43" t="str">
            <v>TOTANA</v>
          </cell>
          <cell r="B43">
            <v>1363</v>
          </cell>
          <cell r="C43">
            <v>26</v>
          </cell>
        </row>
        <row r="44">
          <cell r="A44" t="str">
            <v>ULEA</v>
          </cell>
          <cell r="B44">
            <v>54</v>
          </cell>
          <cell r="C44">
            <v>3</v>
          </cell>
        </row>
        <row r="45">
          <cell r="A45" t="str">
            <v>UNIÓN (LA)</v>
          </cell>
          <cell r="B45">
            <v>657</v>
          </cell>
          <cell r="C45">
            <v>5</v>
          </cell>
        </row>
        <row r="46">
          <cell r="A46" t="str">
            <v>VILLANUEVA DEL RÍO SEGURA</v>
          </cell>
          <cell r="B46">
            <v>137</v>
          </cell>
          <cell r="C46">
            <v>9</v>
          </cell>
        </row>
        <row r="47">
          <cell r="A47" t="str">
            <v>YECLA</v>
          </cell>
          <cell r="B47">
            <v>1810</v>
          </cell>
          <cell r="C47">
            <v>13</v>
          </cell>
        </row>
        <row r="48">
          <cell r="A48" t="str">
            <v xml:space="preserve">Total </v>
          </cell>
          <cell r="B48">
            <v>68278</v>
          </cell>
          <cell r="C48">
            <v>754</v>
          </cell>
        </row>
      </sheetData>
      <sheetData sheetId="12">
        <row r="2">
          <cell r="B2" t="str">
            <v>ZBS informe</v>
          </cell>
          <cell r="C2" t="str">
            <v>70 o más años</v>
          </cell>
          <cell r="D2" t="str">
            <v>EMBARAZADAS</v>
          </cell>
        </row>
        <row r="3">
          <cell r="B3" t="str">
            <v>Abanilla</v>
          </cell>
          <cell r="C3">
            <v>452</v>
          </cell>
          <cell r="D3">
            <v>0</v>
          </cell>
        </row>
        <row r="4">
          <cell r="B4" t="str">
            <v>Abarán</v>
          </cell>
          <cell r="C4">
            <v>291</v>
          </cell>
          <cell r="D4">
            <v>1</v>
          </cell>
        </row>
        <row r="5">
          <cell r="B5" t="str">
            <v>Águilas/Norte</v>
          </cell>
          <cell r="C5">
            <v>722</v>
          </cell>
          <cell r="D5">
            <v>16</v>
          </cell>
        </row>
        <row r="6">
          <cell r="B6" t="str">
            <v>Águilas/Sur</v>
          </cell>
          <cell r="C6">
            <v>897</v>
          </cell>
          <cell r="D6">
            <v>32</v>
          </cell>
        </row>
        <row r="7">
          <cell r="B7" t="str">
            <v>Alcantarilla</v>
          </cell>
          <cell r="C7">
            <v>803</v>
          </cell>
          <cell r="D7">
            <v>2</v>
          </cell>
        </row>
        <row r="8">
          <cell r="B8" t="str">
            <v>Alcantarilla/Sangonera La Seca</v>
          </cell>
          <cell r="C8">
            <v>1223</v>
          </cell>
          <cell r="D8">
            <v>26</v>
          </cell>
        </row>
        <row r="9">
          <cell r="B9" t="str">
            <v>Alguazas</v>
          </cell>
          <cell r="C9">
            <v>311</v>
          </cell>
          <cell r="D9">
            <v>1</v>
          </cell>
        </row>
        <row r="10">
          <cell r="B10" t="str">
            <v>Alhama</v>
          </cell>
          <cell r="C10">
            <v>1240</v>
          </cell>
          <cell r="D10">
            <v>13</v>
          </cell>
        </row>
        <row r="11">
          <cell r="B11" t="str">
            <v>Archena</v>
          </cell>
          <cell r="C11">
            <v>908</v>
          </cell>
          <cell r="D11">
            <v>73</v>
          </cell>
        </row>
        <row r="12">
          <cell r="B12" t="str">
            <v>Beniel</v>
          </cell>
          <cell r="C12">
            <v>439</v>
          </cell>
          <cell r="D12">
            <v>2</v>
          </cell>
        </row>
        <row r="13">
          <cell r="B13" t="str">
            <v>Blanca</v>
          </cell>
          <cell r="C13">
            <v>180</v>
          </cell>
          <cell r="D13">
            <v>0</v>
          </cell>
        </row>
        <row r="14">
          <cell r="B14" t="str">
            <v>Bullas</v>
          </cell>
          <cell r="C14">
            <v>736</v>
          </cell>
          <cell r="D14">
            <v>1</v>
          </cell>
        </row>
        <row r="15">
          <cell r="B15" t="str">
            <v>Calasparra</v>
          </cell>
          <cell r="C15">
            <v>731</v>
          </cell>
          <cell r="D15">
            <v>4</v>
          </cell>
        </row>
        <row r="16">
          <cell r="B16" t="str">
            <v>Caravaca</v>
          </cell>
          <cell r="C16">
            <v>971</v>
          </cell>
          <cell r="D16">
            <v>12</v>
          </cell>
        </row>
        <row r="17">
          <cell r="B17" t="str">
            <v>Caravaca/Barranda</v>
          </cell>
          <cell r="C17">
            <v>262</v>
          </cell>
          <cell r="D17">
            <v>1</v>
          </cell>
        </row>
        <row r="18">
          <cell r="B18" t="str">
            <v>Cartagena/Casco Antiguo</v>
          </cell>
          <cell r="C18">
            <v>1017</v>
          </cell>
          <cell r="D18">
            <v>4</v>
          </cell>
        </row>
        <row r="19">
          <cell r="B19" t="str">
            <v>Cartagena/Este</v>
          </cell>
          <cell r="C19">
            <v>1108</v>
          </cell>
          <cell r="D19">
            <v>3</v>
          </cell>
        </row>
        <row r="20">
          <cell r="B20" t="str">
            <v>Cartagena/Isaac Peral</v>
          </cell>
          <cell r="C20">
            <v>1042</v>
          </cell>
          <cell r="D20">
            <v>21</v>
          </cell>
        </row>
        <row r="21">
          <cell r="B21" t="str">
            <v>Cartagena/Los Barreros</v>
          </cell>
          <cell r="C21">
            <v>449</v>
          </cell>
          <cell r="D21">
            <v>0</v>
          </cell>
        </row>
        <row r="22">
          <cell r="B22" t="str">
            <v>Cartagena/Los Dolores</v>
          </cell>
          <cell r="C22">
            <v>1044</v>
          </cell>
          <cell r="D22">
            <v>12</v>
          </cell>
        </row>
        <row r="23">
          <cell r="B23" t="str">
            <v>Cartagena/Mar Menor</v>
          </cell>
          <cell r="C23">
            <v>471</v>
          </cell>
          <cell r="D23">
            <v>1</v>
          </cell>
        </row>
        <row r="24">
          <cell r="B24" t="str">
            <v>Cartagena/Molinos Margafones</v>
          </cell>
          <cell r="C24">
            <v>589</v>
          </cell>
          <cell r="D24">
            <v>5</v>
          </cell>
        </row>
        <row r="25">
          <cell r="B25" t="str">
            <v>Cartagena/Oeste</v>
          </cell>
          <cell r="C25">
            <v>1425</v>
          </cell>
          <cell r="D25">
            <v>9</v>
          </cell>
        </row>
        <row r="26">
          <cell r="B26" t="str">
            <v>Cartagena/Pozo Estrecho</v>
          </cell>
          <cell r="C26">
            <v>423</v>
          </cell>
          <cell r="D26">
            <v>2</v>
          </cell>
        </row>
        <row r="27">
          <cell r="B27" t="str">
            <v>Cartagena/San Antón</v>
          </cell>
          <cell r="C27">
            <v>820</v>
          </cell>
          <cell r="D27">
            <v>14</v>
          </cell>
        </row>
        <row r="28">
          <cell r="B28" t="str">
            <v>Cartagena/Santa Lucía</v>
          </cell>
          <cell r="C28">
            <v>257</v>
          </cell>
          <cell r="D28">
            <v>6</v>
          </cell>
        </row>
        <row r="29">
          <cell r="B29" t="str">
            <v>Cehegín</v>
          </cell>
          <cell r="C29">
            <v>801</v>
          </cell>
          <cell r="D29">
            <v>16</v>
          </cell>
        </row>
        <row r="30">
          <cell r="B30" t="str">
            <v>Ceutí</v>
          </cell>
          <cell r="C30">
            <v>555</v>
          </cell>
          <cell r="D30">
            <v>7</v>
          </cell>
        </row>
        <row r="31">
          <cell r="B31" t="str">
            <v>Cieza/Este</v>
          </cell>
          <cell r="C31">
            <v>559</v>
          </cell>
          <cell r="D31">
            <v>4</v>
          </cell>
        </row>
        <row r="32">
          <cell r="B32" t="str">
            <v>Cieza/Oeste</v>
          </cell>
          <cell r="C32">
            <v>830</v>
          </cell>
          <cell r="D32">
            <v>0</v>
          </cell>
        </row>
        <row r="33">
          <cell r="B33" t="str">
            <v>Fortuna</v>
          </cell>
          <cell r="C33">
            <v>460</v>
          </cell>
          <cell r="D33">
            <v>0</v>
          </cell>
        </row>
        <row r="34">
          <cell r="B34" t="str">
            <v>Fuente Álamo</v>
          </cell>
          <cell r="C34">
            <v>520</v>
          </cell>
          <cell r="D34">
            <v>2</v>
          </cell>
        </row>
        <row r="35">
          <cell r="B35" t="str">
            <v>Jumilla</v>
          </cell>
          <cell r="C35">
            <v>1035</v>
          </cell>
          <cell r="D35">
            <v>2</v>
          </cell>
        </row>
        <row r="36">
          <cell r="B36" t="str">
            <v>La Manga</v>
          </cell>
          <cell r="C36">
            <v>375</v>
          </cell>
          <cell r="D36">
            <v>3</v>
          </cell>
        </row>
        <row r="37">
          <cell r="B37" t="str">
            <v>La Unión</v>
          </cell>
          <cell r="C37">
            <v>665</v>
          </cell>
          <cell r="D37">
            <v>5</v>
          </cell>
        </row>
        <row r="38">
          <cell r="B38" t="str">
            <v>Las Torres de Cotillas</v>
          </cell>
          <cell r="C38">
            <v>823</v>
          </cell>
          <cell r="D38">
            <v>48</v>
          </cell>
        </row>
        <row r="39">
          <cell r="B39" t="str">
            <v>Lorca/Centro</v>
          </cell>
          <cell r="C39">
            <v>895</v>
          </cell>
          <cell r="D39">
            <v>2</v>
          </cell>
        </row>
        <row r="40">
          <cell r="B40" t="str">
            <v>Lorca/La Paca</v>
          </cell>
          <cell r="C40">
            <v>211</v>
          </cell>
          <cell r="D40">
            <v>2</v>
          </cell>
        </row>
        <row r="41">
          <cell r="B41" t="str">
            <v>Lorca/San Diego</v>
          </cell>
          <cell r="C41">
            <v>905</v>
          </cell>
          <cell r="D41">
            <v>9</v>
          </cell>
        </row>
        <row r="42">
          <cell r="B42" t="str">
            <v>Lorca/San José</v>
          </cell>
          <cell r="C42">
            <v>969</v>
          </cell>
          <cell r="D42">
            <v>13</v>
          </cell>
        </row>
        <row r="43">
          <cell r="B43" t="str">
            <v>Lorca/Sutullena</v>
          </cell>
          <cell r="C43">
            <v>796</v>
          </cell>
          <cell r="D43">
            <v>9</v>
          </cell>
        </row>
        <row r="44">
          <cell r="B44" t="str">
            <v>Lorquí</v>
          </cell>
          <cell r="C44">
            <v>385</v>
          </cell>
          <cell r="D44">
            <v>5</v>
          </cell>
        </row>
        <row r="45">
          <cell r="B45" t="str">
            <v>Los Alcázares</v>
          </cell>
          <cell r="C45">
            <v>655</v>
          </cell>
          <cell r="D45">
            <v>0</v>
          </cell>
        </row>
        <row r="46">
          <cell r="B46" t="str">
            <v>Mazarrón</v>
          </cell>
          <cell r="C46">
            <v>1265</v>
          </cell>
          <cell r="D46">
            <v>0</v>
          </cell>
        </row>
        <row r="47">
          <cell r="B47" t="str">
            <v>Molina Norte</v>
          </cell>
          <cell r="C47">
            <v>1387</v>
          </cell>
          <cell r="D47">
            <v>6</v>
          </cell>
        </row>
        <row r="48">
          <cell r="B48" t="str">
            <v>Molina Sur</v>
          </cell>
          <cell r="C48">
            <v>1389</v>
          </cell>
          <cell r="D48">
            <v>28</v>
          </cell>
        </row>
        <row r="49">
          <cell r="B49" t="str">
            <v>Moratalla</v>
          </cell>
          <cell r="C49">
            <v>681</v>
          </cell>
          <cell r="D49">
            <v>7</v>
          </cell>
        </row>
        <row r="50">
          <cell r="B50" t="str">
            <v>Mula</v>
          </cell>
          <cell r="C50">
            <v>861</v>
          </cell>
          <cell r="D50">
            <v>0</v>
          </cell>
        </row>
        <row r="51">
          <cell r="B51" t="str">
            <v>Murcia/Algezares</v>
          </cell>
          <cell r="C51">
            <v>501</v>
          </cell>
          <cell r="D51">
            <v>7</v>
          </cell>
        </row>
        <row r="52">
          <cell r="B52" t="str">
            <v>Murcia/Aljucer</v>
          </cell>
          <cell r="C52">
            <v>433</v>
          </cell>
          <cell r="D52">
            <v>3</v>
          </cell>
        </row>
        <row r="53">
          <cell r="B53" t="str">
            <v>Murcia/Alquerías</v>
          </cell>
          <cell r="C53">
            <v>586</v>
          </cell>
          <cell r="D53">
            <v>1</v>
          </cell>
        </row>
        <row r="54">
          <cell r="B54" t="str">
            <v>Murcia/Barrio del Carmen</v>
          </cell>
          <cell r="C54">
            <v>802</v>
          </cell>
          <cell r="D54">
            <v>13</v>
          </cell>
        </row>
        <row r="55">
          <cell r="B55" t="str">
            <v>Murcia/Beniaján</v>
          </cell>
          <cell r="C55">
            <v>845</v>
          </cell>
          <cell r="D55">
            <v>1</v>
          </cell>
        </row>
        <row r="56">
          <cell r="B56" t="str">
            <v>Murcia/Cabezo de Torres</v>
          </cell>
          <cell r="C56">
            <v>749</v>
          </cell>
          <cell r="D56">
            <v>26</v>
          </cell>
        </row>
        <row r="57">
          <cell r="B57" t="str">
            <v>Murcia/Campo de Cartagena</v>
          </cell>
          <cell r="C57">
            <v>454</v>
          </cell>
          <cell r="D57">
            <v>5</v>
          </cell>
        </row>
        <row r="58">
          <cell r="B58" t="str">
            <v>Murcia/Centro</v>
          </cell>
          <cell r="C58">
            <v>1266</v>
          </cell>
          <cell r="D58">
            <v>5</v>
          </cell>
        </row>
        <row r="59">
          <cell r="B59" t="str">
            <v>Murcia/El Palmar</v>
          </cell>
          <cell r="C59">
            <v>991</v>
          </cell>
          <cell r="D59">
            <v>2</v>
          </cell>
        </row>
        <row r="60">
          <cell r="B60" t="str">
            <v>Murcia/El Ranero</v>
          </cell>
          <cell r="C60">
            <v>636</v>
          </cell>
          <cell r="D60">
            <v>6</v>
          </cell>
        </row>
        <row r="61">
          <cell r="B61" t="str">
            <v>Murcia/Espinardo</v>
          </cell>
          <cell r="C61">
            <v>863</v>
          </cell>
          <cell r="D61">
            <v>10</v>
          </cell>
        </row>
        <row r="62">
          <cell r="B62" t="str">
            <v>Murcia/Floridablanca</v>
          </cell>
          <cell r="C62">
            <v>634</v>
          </cell>
          <cell r="D62">
            <v>2</v>
          </cell>
        </row>
        <row r="63">
          <cell r="B63" t="str">
            <v>Murcia/Infante</v>
          </cell>
          <cell r="C63">
            <v>1287</v>
          </cell>
          <cell r="D63">
            <v>6</v>
          </cell>
        </row>
        <row r="64">
          <cell r="B64" t="str">
            <v>Murcia/La Alberca</v>
          </cell>
          <cell r="C64">
            <v>922</v>
          </cell>
          <cell r="D64">
            <v>16</v>
          </cell>
        </row>
        <row r="65">
          <cell r="B65" t="str">
            <v>Murcia/La Ñora</v>
          </cell>
          <cell r="C65">
            <v>630</v>
          </cell>
          <cell r="D65">
            <v>2</v>
          </cell>
        </row>
        <row r="66">
          <cell r="B66" t="str">
            <v>Murcia/Llano de Brujas</v>
          </cell>
          <cell r="C66">
            <v>484</v>
          </cell>
          <cell r="D66">
            <v>1</v>
          </cell>
        </row>
        <row r="67">
          <cell r="B67" t="str">
            <v>Murcia/Monteagudo</v>
          </cell>
          <cell r="C67">
            <v>738</v>
          </cell>
          <cell r="D67">
            <v>3</v>
          </cell>
        </row>
        <row r="68">
          <cell r="B68" t="str">
            <v>Murcia/Nonduermas</v>
          </cell>
          <cell r="C68">
            <v>600</v>
          </cell>
          <cell r="D68">
            <v>2</v>
          </cell>
        </row>
        <row r="69">
          <cell r="B69" t="str">
            <v>Murcia/Puente Tocinos</v>
          </cell>
          <cell r="C69">
            <v>612</v>
          </cell>
          <cell r="D69">
            <v>14</v>
          </cell>
        </row>
        <row r="70">
          <cell r="B70" t="str">
            <v>Murcia/San Andrés</v>
          </cell>
          <cell r="C70">
            <v>1828</v>
          </cell>
          <cell r="D70">
            <v>62</v>
          </cell>
        </row>
        <row r="71">
          <cell r="B71" t="str">
            <v>Murcia/Sangonera La Verde</v>
          </cell>
          <cell r="C71">
            <v>250</v>
          </cell>
          <cell r="D71">
            <v>4</v>
          </cell>
        </row>
        <row r="72">
          <cell r="B72" t="str">
            <v>Murcia/Santa María de Gracia</v>
          </cell>
          <cell r="C72">
            <v>1040</v>
          </cell>
          <cell r="D72">
            <v>3</v>
          </cell>
        </row>
        <row r="73">
          <cell r="B73" t="str">
            <v>Murcia/Sur</v>
          </cell>
          <cell r="C73">
            <v>1003</v>
          </cell>
          <cell r="D73">
            <v>5</v>
          </cell>
        </row>
        <row r="74">
          <cell r="B74" t="str">
            <v>Murcia/Vista Alegre</v>
          </cell>
          <cell r="C74">
            <v>1599</v>
          </cell>
          <cell r="D74">
            <v>42</v>
          </cell>
        </row>
        <row r="75">
          <cell r="B75" t="str">
            <v>Murcia/Vistabella</v>
          </cell>
          <cell r="C75">
            <v>863</v>
          </cell>
          <cell r="D75">
            <v>1</v>
          </cell>
        </row>
        <row r="76">
          <cell r="B76" t="str">
            <v>Murcia/Zarandona</v>
          </cell>
          <cell r="C76">
            <v>269</v>
          </cell>
          <cell r="D76">
            <v>13</v>
          </cell>
        </row>
        <row r="77">
          <cell r="B77" t="str">
            <v>Puerto de Mazarrón</v>
          </cell>
          <cell r="C77">
            <v>515</v>
          </cell>
          <cell r="D77">
            <v>0</v>
          </cell>
        </row>
        <row r="78">
          <cell r="B78" t="str">
            <v>Puerto Lumbreras</v>
          </cell>
          <cell r="C78">
            <v>874</v>
          </cell>
          <cell r="D78">
            <v>4</v>
          </cell>
        </row>
        <row r="79">
          <cell r="B79" t="str">
            <v>San Javier</v>
          </cell>
          <cell r="C79">
            <v>1197</v>
          </cell>
          <cell r="D79">
            <v>2</v>
          </cell>
        </row>
        <row r="80">
          <cell r="B80" t="str">
            <v>San Pedro del Pinatar</v>
          </cell>
          <cell r="C80">
            <v>1049</v>
          </cell>
          <cell r="D80">
            <v>1</v>
          </cell>
        </row>
        <row r="81">
          <cell r="B81" t="str">
            <v>Santomera</v>
          </cell>
          <cell r="C81">
            <v>692</v>
          </cell>
          <cell r="D81">
            <v>5</v>
          </cell>
        </row>
        <row r="82">
          <cell r="B82" t="str">
            <v>Torre Pacheco/Este</v>
          </cell>
          <cell r="C82">
            <v>654</v>
          </cell>
          <cell r="D82">
            <v>5</v>
          </cell>
        </row>
        <row r="83">
          <cell r="B83" t="str">
            <v>Torre Pacheco/Oeste</v>
          </cell>
          <cell r="C83">
            <v>518</v>
          </cell>
          <cell r="D83">
            <v>3</v>
          </cell>
        </row>
        <row r="84">
          <cell r="B84" t="str">
            <v>Totana/Norte</v>
          </cell>
          <cell r="C84">
            <v>833</v>
          </cell>
          <cell r="D84">
            <v>19</v>
          </cell>
        </row>
        <row r="85">
          <cell r="B85" t="str">
            <v>Totana/Sur</v>
          </cell>
          <cell r="C85">
            <v>599</v>
          </cell>
          <cell r="D85">
            <v>7</v>
          </cell>
        </row>
        <row r="86">
          <cell r="B86" t="str">
            <v>Yecla/Este</v>
          </cell>
          <cell r="C86">
            <v>1192</v>
          </cell>
          <cell r="D86">
            <v>5</v>
          </cell>
        </row>
        <row r="87">
          <cell r="B87" t="str">
            <v>Yecla/Oeste</v>
          </cell>
          <cell r="C87">
            <v>615</v>
          </cell>
          <cell r="D87">
            <v>8</v>
          </cell>
        </row>
      </sheetData>
      <sheetData sheetId="13">
        <row r="1">
          <cell r="A1" t="str">
            <v>Área de salud</v>
          </cell>
          <cell r="B1" t="str">
            <v>70 o más años</v>
          </cell>
          <cell r="C1" t="str">
            <v>EMBARAZADAS</v>
          </cell>
        </row>
        <row r="2">
          <cell r="A2" t="str">
            <v>Área 1</v>
          </cell>
          <cell r="B2">
            <v>11443</v>
          </cell>
          <cell r="C2">
            <v>142</v>
          </cell>
        </row>
        <row r="3">
          <cell r="A3" t="str">
            <v>Área 2</v>
          </cell>
          <cell r="B3">
            <v>11785</v>
          </cell>
          <cell r="C3">
            <v>85</v>
          </cell>
        </row>
        <row r="4">
          <cell r="A4" t="str">
            <v>Área 3</v>
          </cell>
          <cell r="B4">
            <v>7618</v>
          </cell>
          <cell r="C4">
            <v>109</v>
          </cell>
        </row>
        <row r="5">
          <cell r="A5" t="str">
            <v>Área 4</v>
          </cell>
          <cell r="B5">
            <v>4158</v>
          </cell>
          <cell r="C5">
            <v>41</v>
          </cell>
        </row>
        <row r="6">
          <cell r="A6" t="str">
            <v>Área 5</v>
          </cell>
          <cell r="B6">
            <v>2816</v>
          </cell>
          <cell r="C6">
            <v>15</v>
          </cell>
        </row>
        <row r="7">
          <cell r="A7" t="str">
            <v>Área 6</v>
          </cell>
          <cell r="B7">
            <v>12038</v>
          </cell>
          <cell r="C7">
            <v>255</v>
          </cell>
        </row>
        <row r="8">
          <cell r="A8" t="str">
            <v>Área 7</v>
          </cell>
          <cell r="B8">
            <v>8842</v>
          </cell>
          <cell r="C8">
            <v>53</v>
          </cell>
        </row>
        <row r="9">
          <cell r="A9" t="str">
            <v>Área 8</v>
          </cell>
          <cell r="B9">
            <v>3986</v>
          </cell>
          <cell r="C9">
            <v>10</v>
          </cell>
        </row>
        <row r="10">
          <cell r="A10" t="str">
            <v>Área 9</v>
          </cell>
          <cell r="B10">
            <v>1845</v>
          </cell>
          <cell r="C10">
            <v>5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47" sqref="B47"/>
    </sheetView>
  </sheetViews>
  <sheetFormatPr baseColWidth="10" defaultRowHeight="14.4" x14ac:dyDescent="0.3"/>
  <cols>
    <col min="1" max="1" width="27.109375" bestFit="1" customWidth="1"/>
    <col min="2" max="2" width="17.44140625" bestFit="1" customWidth="1"/>
    <col min="3" max="3" width="9.6640625" bestFit="1" customWidth="1"/>
    <col min="4" max="4" width="9.88671875" bestFit="1" customWidth="1"/>
  </cols>
  <sheetData>
    <row r="1" spans="1:7" x14ac:dyDescent="0.3">
      <c r="B1" s="1" t="s">
        <v>0</v>
      </c>
      <c r="C1" s="1" t="s">
        <v>1</v>
      </c>
      <c r="D1" s="2" t="s">
        <v>2</v>
      </c>
    </row>
    <row r="2" spans="1:7" x14ac:dyDescent="0.3">
      <c r="A2" s="3" t="s">
        <v>3</v>
      </c>
      <c r="B2" s="1">
        <f>IFERROR(VLOOKUP($A2,[1]!RangoNumeradoresMunicipio,7,FALSE),0)</f>
        <v>4</v>
      </c>
      <c r="C2" s="1">
        <v>4</v>
      </c>
      <c r="D2" s="5">
        <f t="shared" ref="D2:D46" si="0">IFERROR(IF(B2/C2&gt;1,1,B2/C2),"  -  ")</f>
        <v>1</v>
      </c>
      <c r="F2" s="10"/>
      <c r="G2" s="16"/>
    </row>
    <row r="3" spans="1:7" x14ac:dyDescent="0.3">
      <c r="A3" s="3" t="s">
        <v>7</v>
      </c>
      <c r="B3" s="1">
        <f>IFERROR(VLOOKUP($A3,[1]!RangoNumeradoresMunicipio,7,FALSE),0)</f>
        <v>67</v>
      </c>
      <c r="C3" s="1">
        <v>75</v>
      </c>
      <c r="D3" s="5">
        <f t="shared" si="0"/>
        <v>0.89333333333333331</v>
      </c>
      <c r="F3" s="10"/>
      <c r="G3" s="16"/>
    </row>
    <row r="4" spans="1:7" x14ac:dyDescent="0.3">
      <c r="A4" s="3" t="s">
        <v>14</v>
      </c>
      <c r="B4" s="1">
        <f>IFERROR(VLOOKUP($A4,[1]!RangoNumeradoresMunicipio,7,FALSE),0)</f>
        <v>19</v>
      </c>
      <c r="C4" s="1">
        <v>22</v>
      </c>
      <c r="D4" s="5">
        <f t="shared" si="0"/>
        <v>0.86363636363636365</v>
      </c>
      <c r="F4" s="10"/>
      <c r="G4" s="16"/>
    </row>
    <row r="5" spans="1:7" x14ac:dyDescent="0.3">
      <c r="A5" s="3" t="s">
        <v>5</v>
      </c>
      <c r="B5" s="1">
        <f>IFERROR(VLOOKUP($A5,[1]!RangoNumeradoresMunicipio,7,FALSE),0)</f>
        <v>42</v>
      </c>
      <c r="C5" s="1">
        <v>49</v>
      </c>
      <c r="D5" s="5">
        <f t="shared" si="0"/>
        <v>0.8571428571428571</v>
      </c>
      <c r="F5" s="10"/>
      <c r="G5" s="16"/>
    </row>
    <row r="6" spans="1:7" x14ac:dyDescent="0.3">
      <c r="A6" s="3" t="s">
        <v>25</v>
      </c>
      <c r="B6" s="1">
        <f>IFERROR(VLOOKUP($A6,[1]!RangoNumeradoresMunicipio,7,FALSE),0)</f>
        <v>7</v>
      </c>
      <c r="C6" s="1">
        <v>9</v>
      </c>
      <c r="D6" s="5">
        <f t="shared" si="0"/>
        <v>0.77777777777777779</v>
      </c>
      <c r="F6" s="10"/>
      <c r="G6" s="16"/>
    </row>
    <row r="7" spans="1:7" x14ac:dyDescent="0.3">
      <c r="A7" s="3" t="s">
        <v>19</v>
      </c>
      <c r="B7" s="1">
        <f>IFERROR(VLOOKUP($A7,[1]!RangoNumeradoresMunicipio,7,FALSE),0)</f>
        <v>3</v>
      </c>
      <c r="C7" s="1">
        <v>4</v>
      </c>
      <c r="D7" s="5">
        <f t="shared" si="0"/>
        <v>0.75</v>
      </c>
      <c r="F7" s="10"/>
      <c r="G7" s="16"/>
    </row>
    <row r="8" spans="1:7" x14ac:dyDescent="0.3">
      <c r="A8" s="3" t="s">
        <v>15</v>
      </c>
      <c r="B8" s="1">
        <f>IFERROR(VLOOKUP($A8,[1]!RangoNumeradoresMunicipio,7,FALSE),0)</f>
        <v>204</v>
      </c>
      <c r="C8" s="1">
        <v>273</v>
      </c>
      <c r="D8" s="5">
        <f t="shared" si="0"/>
        <v>0.74725274725274726</v>
      </c>
      <c r="F8" s="10"/>
      <c r="G8" s="16"/>
    </row>
    <row r="9" spans="1:7" x14ac:dyDescent="0.3">
      <c r="A9" s="3" t="s">
        <v>6</v>
      </c>
      <c r="B9" s="1">
        <f>IFERROR(VLOOKUP($A9,[1]!RangoNumeradoresMunicipio,7,FALSE),0)</f>
        <v>91</v>
      </c>
      <c r="C9" s="1">
        <v>131</v>
      </c>
      <c r="D9" s="5">
        <f t="shared" si="0"/>
        <v>0.69465648854961837</v>
      </c>
      <c r="F9" s="10"/>
      <c r="G9" s="16"/>
    </row>
    <row r="10" spans="1:7" x14ac:dyDescent="0.3">
      <c r="A10" s="3" t="s">
        <v>9</v>
      </c>
      <c r="B10" s="1">
        <f>IFERROR(VLOOKUP($A10,[1]!RangoNumeradoresMunicipio,7,FALSE),0)</f>
        <v>96</v>
      </c>
      <c r="C10" s="1">
        <v>142</v>
      </c>
      <c r="D10" s="5">
        <f t="shared" si="0"/>
        <v>0.676056338028169</v>
      </c>
      <c r="F10" s="10"/>
      <c r="G10" s="16"/>
    </row>
    <row r="11" spans="1:7" x14ac:dyDescent="0.3">
      <c r="A11" s="3" t="s">
        <v>11</v>
      </c>
      <c r="B11" s="1">
        <f>IFERROR(VLOOKUP($A11,[1]!RangoNumeradoresMunicipio,7,FALSE),0)</f>
        <v>97</v>
      </c>
      <c r="C11" s="1">
        <v>147</v>
      </c>
      <c r="D11" s="5">
        <f t="shared" si="0"/>
        <v>0.65986394557823125</v>
      </c>
      <c r="F11" s="10"/>
      <c r="G11" s="16"/>
    </row>
    <row r="12" spans="1:7" x14ac:dyDescent="0.3">
      <c r="A12" s="3" t="s">
        <v>23</v>
      </c>
      <c r="B12" s="1">
        <f>IFERROR(VLOOKUP($A12,[1]!RangoNumeradoresMunicipio,7,FALSE),0)</f>
        <v>92</v>
      </c>
      <c r="C12" s="1">
        <v>140</v>
      </c>
      <c r="D12" s="5">
        <f t="shared" si="0"/>
        <v>0.65714285714285714</v>
      </c>
      <c r="F12" s="10"/>
      <c r="G12" s="16"/>
    </row>
    <row r="13" spans="1:7" x14ac:dyDescent="0.3">
      <c r="A13" s="3" t="s">
        <v>13</v>
      </c>
      <c r="B13" s="1">
        <f>IFERROR(VLOOKUP($A13,[1]!RangoNumeradoresMunicipio,7,FALSE),0)</f>
        <v>42</v>
      </c>
      <c r="C13" s="1">
        <v>64</v>
      </c>
      <c r="D13" s="5">
        <f t="shared" si="0"/>
        <v>0.65625</v>
      </c>
      <c r="F13" s="10"/>
      <c r="G13" s="16"/>
    </row>
    <row r="14" spans="1:7" x14ac:dyDescent="0.3">
      <c r="A14" s="3" t="s">
        <v>4</v>
      </c>
      <c r="B14" s="1">
        <f>IFERROR(VLOOKUP($A14,[1]!RangoNumeradoresMunicipio,7,FALSE),0)</f>
        <v>22</v>
      </c>
      <c r="C14" s="1">
        <v>34</v>
      </c>
      <c r="D14" s="5">
        <f t="shared" si="0"/>
        <v>0.6470588235294118</v>
      </c>
      <c r="F14" s="10"/>
      <c r="G14" s="16"/>
    </row>
    <row r="15" spans="1:7" x14ac:dyDescent="0.3">
      <c r="A15" s="3" t="s">
        <v>8</v>
      </c>
      <c r="B15" s="1">
        <f>IFERROR(VLOOKUP($A15,[1]!RangoNumeradoresMunicipio,7,FALSE),0)</f>
        <v>134</v>
      </c>
      <c r="C15" s="1">
        <v>220</v>
      </c>
      <c r="D15" s="5">
        <f t="shared" si="0"/>
        <v>0.60909090909090913</v>
      </c>
      <c r="F15" s="10"/>
      <c r="G15" s="16"/>
    </row>
    <row r="16" spans="1:7" x14ac:dyDescent="0.3">
      <c r="A16" s="3" t="s">
        <v>18</v>
      </c>
      <c r="B16" s="1">
        <f>IFERROR(VLOOKUP($A16,[1]!RangoNumeradoresMunicipio,7,FALSE),0)</f>
        <v>134</v>
      </c>
      <c r="C16" s="1">
        <v>221</v>
      </c>
      <c r="D16" s="5">
        <f t="shared" si="0"/>
        <v>0.60633484162895923</v>
      </c>
      <c r="F16" s="10"/>
      <c r="G16" s="16"/>
    </row>
    <row r="17" spans="1:7" x14ac:dyDescent="0.3">
      <c r="A17" s="3" t="s">
        <v>16</v>
      </c>
      <c r="B17" s="1">
        <f>IFERROR(VLOOKUP($A17,[1]!RangoNumeradoresMunicipio,7,FALSE),0)</f>
        <v>122</v>
      </c>
      <c r="C17" s="1">
        <v>205</v>
      </c>
      <c r="D17" s="5">
        <f t="shared" si="0"/>
        <v>0.59512195121951217</v>
      </c>
      <c r="F17" s="10"/>
      <c r="G17" s="16"/>
    </row>
    <row r="18" spans="1:7" x14ac:dyDescent="0.3">
      <c r="A18" s="3" t="s">
        <v>21</v>
      </c>
      <c r="B18" s="1">
        <f>IFERROR(VLOOKUP($A18,[1]!RangoNumeradoresMunicipio,7,FALSE),0)</f>
        <v>69</v>
      </c>
      <c r="C18" s="1">
        <v>122</v>
      </c>
      <c r="D18" s="5">
        <f t="shared" si="0"/>
        <v>0.56557377049180324</v>
      </c>
      <c r="F18" s="10"/>
      <c r="G18" s="16"/>
    </row>
    <row r="19" spans="1:7" x14ac:dyDescent="0.3">
      <c r="A19" s="3" t="s">
        <v>22</v>
      </c>
      <c r="B19" s="1">
        <f>IFERROR(VLOOKUP($A19,[1]!RangoNumeradoresMunicipio,7,FALSE),0)</f>
        <v>153</v>
      </c>
      <c r="C19" s="1">
        <v>271</v>
      </c>
      <c r="D19" s="5">
        <f t="shared" si="0"/>
        <v>0.56457564575645758</v>
      </c>
      <c r="F19" s="10"/>
      <c r="G19" s="16"/>
    </row>
    <row r="20" spans="1:7" x14ac:dyDescent="0.3">
      <c r="A20" s="3" t="s">
        <v>12</v>
      </c>
      <c r="B20" s="1">
        <f>IFERROR(VLOOKUP($A20,[1]!RangoNumeradoresMunicipio,7,FALSE),0)</f>
        <v>50</v>
      </c>
      <c r="C20" s="1">
        <v>90</v>
      </c>
      <c r="D20" s="5">
        <f t="shared" si="0"/>
        <v>0.55555555555555558</v>
      </c>
      <c r="F20" s="10"/>
      <c r="G20" s="16"/>
    </row>
    <row r="21" spans="1:7" x14ac:dyDescent="0.3">
      <c r="A21" s="3" t="s">
        <v>41</v>
      </c>
      <c r="B21" s="1">
        <f>IFERROR(VLOOKUP($A21,[1]!RangoNumeradoresMunicipio,7,FALSE),0)</f>
        <v>9</v>
      </c>
      <c r="C21" s="1">
        <v>17</v>
      </c>
      <c r="D21" s="5">
        <f t="shared" si="0"/>
        <v>0.52941176470588236</v>
      </c>
      <c r="F21" s="10"/>
      <c r="G21" s="16"/>
    </row>
    <row r="22" spans="1:7" x14ac:dyDescent="0.3">
      <c r="A22" s="3" t="s">
        <v>27</v>
      </c>
      <c r="B22" s="1">
        <f>IFERROR(VLOOKUP($A22,[1]!RangoNumeradoresMunicipio,7,FALSE),0)</f>
        <v>16</v>
      </c>
      <c r="C22" s="1">
        <v>32</v>
      </c>
      <c r="D22" s="5">
        <f t="shared" si="0"/>
        <v>0.5</v>
      </c>
      <c r="F22" s="10"/>
      <c r="G22" s="16"/>
    </row>
    <row r="23" spans="1:7" x14ac:dyDescent="0.3">
      <c r="A23" s="3" t="s">
        <v>29</v>
      </c>
      <c r="B23" s="1">
        <f>IFERROR(VLOOKUP($A23,[1]!RangoNumeradoresMunicipio,7,FALSE),0)</f>
        <v>292</v>
      </c>
      <c r="C23" s="1">
        <v>585</v>
      </c>
      <c r="D23" s="5">
        <f t="shared" si="0"/>
        <v>0.49914529914529915</v>
      </c>
      <c r="F23" s="10"/>
      <c r="G23" s="16"/>
    </row>
    <row r="24" spans="1:7" x14ac:dyDescent="0.3">
      <c r="A24" s="3" t="s">
        <v>24</v>
      </c>
      <c r="B24" s="1">
        <f>IFERROR(VLOOKUP($A24,[1]!RangoNumeradoresMunicipio,7,FALSE),0)</f>
        <v>1399</v>
      </c>
      <c r="C24" s="1">
        <v>2862</v>
      </c>
      <c r="D24" s="5">
        <f t="shared" si="0"/>
        <v>0.48881900768693221</v>
      </c>
      <c r="F24" s="10"/>
      <c r="G24" s="16"/>
    </row>
    <row r="25" spans="1:7" x14ac:dyDescent="0.3">
      <c r="A25" s="3" t="s">
        <v>40</v>
      </c>
      <c r="B25" s="1">
        <f>IFERROR(VLOOKUP($A25,[1]!RangoNumeradoresMunicipio,7,FALSE),0)</f>
        <v>74</v>
      </c>
      <c r="C25" s="1">
        <v>153</v>
      </c>
      <c r="D25" s="5">
        <f t="shared" si="0"/>
        <v>0.48366013071895425</v>
      </c>
      <c r="F25" s="10"/>
      <c r="G25" s="16"/>
    </row>
    <row r="26" spans="1:7" x14ac:dyDescent="0.3">
      <c r="A26" s="3" t="s">
        <v>33</v>
      </c>
      <c r="B26" s="1">
        <f>IFERROR(VLOOKUP($A26,[1]!RangoNumeradoresMunicipio,7,FALSE),0)</f>
        <v>61</v>
      </c>
      <c r="C26" s="1">
        <v>131</v>
      </c>
      <c r="D26" s="5">
        <f t="shared" si="0"/>
        <v>0.46564885496183206</v>
      </c>
      <c r="F26" s="10"/>
      <c r="G26" s="16"/>
    </row>
    <row r="27" spans="1:7" x14ac:dyDescent="0.3">
      <c r="A27" s="3" t="s">
        <v>17</v>
      </c>
      <c r="B27" s="1">
        <f>IFERROR(VLOOKUP($A27,[1]!RangoNumeradoresMunicipio,7,FALSE),0)</f>
        <v>35</v>
      </c>
      <c r="C27" s="1">
        <v>77</v>
      </c>
      <c r="D27" s="5">
        <f t="shared" si="0"/>
        <v>0.45454545454545453</v>
      </c>
      <c r="F27" s="10"/>
      <c r="G27" s="16"/>
    </row>
    <row r="28" spans="1:7" x14ac:dyDescent="0.3">
      <c r="A28" s="3" t="s">
        <v>10</v>
      </c>
      <c r="B28" s="1">
        <f>IFERROR(VLOOKUP($A28,[1]!RangoNumeradoresMunicipio,7,FALSE),0)</f>
        <v>17</v>
      </c>
      <c r="C28" s="1">
        <v>39</v>
      </c>
      <c r="D28" s="5">
        <f t="shared" si="0"/>
        <v>0.4358974358974359</v>
      </c>
    </row>
    <row r="29" spans="1:7" x14ac:dyDescent="0.3">
      <c r="A29" s="3" t="s">
        <v>26</v>
      </c>
      <c r="B29" s="1">
        <f>IFERROR(VLOOKUP($A29,[1]!RangoNumeradoresMunicipio,7,FALSE),0)</f>
        <v>108</v>
      </c>
      <c r="C29" s="1">
        <v>250</v>
      </c>
      <c r="D29" s="5">
        <f t="shared" si="0"/>
        <v>0.432</v>
      </c>
      <c r="F29" s="10"/>
      <c r="G29" s="16"/>
    </row>
    <row r="30" spans="1:7" x14ac:dyDescent="0.3">
      <c r="A30" s="3" t="s">
        <v>43</v>
      </c>
      <c r="B30" s="1">
        <f>IFERROR(VLOOKUP($A30,[1]!RangoNumeradoresMunicipio,7,FALSE),0)</f>
        <v>83</v>
      </c>
      <c r="C30" s="1">
        <v>201</v>
      </c>
      <c r="D30" s="5">
        <f t="shared" si="0"/>
        <v>0.41293532338308458</v>
      </c>
      <c r="F30" s="10"/>
      <c r="G30" s="16"/>
    </row>
    <row r="31" spans="1:7" x14ac:dyDescent="0.3">
      <c r="A31" s="3" t="s">
        <v>20</v>
      </c>
      <c r="B31" s="1">
        <f>IFERROR(VLOOKUP($A31,[1]!RangoNumeradoresMunicipio,7,FALSE),0)</f>
        <v>72</v>
      </c>
      <c r="C31" s="1">
        <v>179</v>
      </c>
      <c r="D31" s="5">
        <f t="shared" si="0"/>
        <v>0.4022346368715084</v>
      </c>
      <c r="F31" s="10"/>
      <c r="G31" s="16"/>
    </row>
    <row r="32" spans="1:7" x14ac:dyDescent="0.3">
      <c r="A32" s="3" t="s">
        <v>30</v>
      </c>
      <c r="B32" s="1">
        <f>IFERROR(VLOOKUP($A32,[1]!RangoNumeradoresMunicipio,7,FALSE),0)</f>
        <v>25</v>
      </c>
      <c r="C32" s="1">
        <v>63</v>
      </c>
      <c r="D32" s="5">
        <f t="shared" si="0"/>
        <v>0.3968253968253968</v>
      </c>
      <c r="F32" s="10"/>
      <c r="G32" s="16"/>
    </row>
    <row r="33" spans="1:7" x14ac:dyDescent="0.3">
      <c r="A33" s="3" t="s">
        <v>28</v>
      </c>
      <c r="B33" s="1">
        <f>IFERROR(VLOOKUP($A33,[1]!RangoNumeradoresMunicipio,7,FALSE),0)</f>
        <v>13</v>
      </c>
      <c r="C33" s="1">
        <v>33</v>
      </c>
      <c r="D33" s="5">
        <f t="shared" si="0"/>
        <v>0.39393939393939392</v>
      </c>
      <c r="F33" s="10"/>
      <c r="G33" s="16"/>
    </row>
    <row r="34" spans="1:7" x14ac:dyDescent="0.3">
      <c r="A34" s="3" t="s">
        <v>35</v>
      </c>
      <c r="B34" s="1">
        <f>IFERROR(VLOOKUP($A34,[1]!RangoNumeradoresMunicipio,7,FALSE),0)</f>
        <v>49</v>
      </c>
      <c r="C34" s="1">
        <v>127</v>
      </c>
      <c r="D34" s="5">
        <f t="shared" si="0"/>
        <v>0.38582677165354329</v>
      </c>
      <c r="F34" s="10"/>
      <c r="G34" s="16"/>
    </row>
    <row r="35" spans="1:7" x14ac:dyDescent="0.3">
      <c r="A35" s="3" t="s">
        <v>31</v>
      </c>
      <c r="B35" s="1">
        <f>IFERROR(VLOOKUP($A35,[1]!RangoNumeradoresMunicipio,7,FALSE),0)</f>
        <v>30</v>
      </c>
      <c r="C35" s="1">
        <v>78</v>
      </c>
      <c r="D35" s="5">
        <f t="shared" si="0"/>
        <v>0.38461538461538464</v>
      </c>
      <c r="F35" s="10"/>
      <c r="G35" s="16"/>
    </row>
    <row r="36" spans="1:7" x14ac:dyDescent="0.3">
      <c r="A36" s="3" t="s">
        <v>34</v>
      </c>
      <c r="B36" s="1">
        <f>IFERROR(VLOOKUP($A36,[1]!RangoNumeradoresMunicipio,7,FALSE),0)</f>
        <v>168</v>
      </c>
      <c r="C36" s="1">
        <v>439</v>
      </c>
      <c r="D36" s="5">
        <f t="shared" si="0"/>
        <v>0.38268792710706151</v>
      </c>
      <c r="F36" s="10"/>
      <c r="G36" s="16"/>
    </row>
    <row r="37" spans="1:7" x14ac:dyDescent="0.3">
      <c r="A37" s="3" t="s">
        <v>36</v>
      </c>
      <c r="B37" s="1">
        <f>IFERROR(VLOOKUP($A37,[1]!RangoNumeradoresMunicipio,7,FALSE),0)</f>
        <v>431</v>
      </c>
      <c r="C37" s="1">
        <v>1227</v>
      </c>
      <c r="D37" s="5">
        <f t="shared" si="0"/>
        <v>0.35126324368378159</v>
      </c>
      <c r="F37" s="10"/>
      <c r="G37" s="16"/>
    </row>
    <row r="38" spans="1:7" x14ac:dyDescent="0.3">
      <c r="A38" s="3" t="s">
        <v>37</v>
      </c>
      <c r="B38" s="1">
        <f>IFERROR(VLOOKUP($A38,[1]!RangoNumeradoresMunicipio,7,FALSE),0)</f>
        <v>35</v>
      </c>
      <c r="C38" s="1">
        <v>100</v>
      </c>
      <c r="D38" s="5">
        <f t="shared" si="0"/>
        <v>0.35</v>
      </c>
      <c r="F38" s="10"/>
      <c r="G38" s="16"/>
    </row>
    <row r="39" spans="1:7" x14ac:dyDescent="0.3">
      <c r="A39" s="3" t="s">
        <v>32</v>
      </c>
      <c r="B39" s="1">
        <f>IFERROR(VLOOKUP($A39,[1]!RangoNumeradoresMunicipio,7,FALSE),0)</f>
        <v>60</v>
      </c>
      <c r="C39" s="1">
        <v>190</v>
      </c>
      <c r="D39" s="5">
        <f t="shared" si="0"/>
        <v>0.31578947368421051</v>
      </c>
      <c r="F39" s="10"/>
      <c r="G39" s="16"/>
    </row>
    <row r="40" spans="1:7" x14ac:dyDescent="0.3">
      <c r="A40" s="3" t="s">
        <v>44</v>
      </c>
      <c r="B40" s="1">
        <f>IFERROR(VLOOKUP($A40,[1]!RangoNumeradoresMunicipio,7,FALSE),0)</f>
        <v>3</v>
      </c>
      <c r="C40" s="1">
        <v>12</v>
      </c>
      <c r="D40" s="5">
        <f t="shared" si="0"/>
        <v>0.25</v>
      </c>
      <c r="F40" s="10"/>
      <c r="G40" s="16"/>
    </row>
    <row r="41" spans="1:7" x14ac:dyDescent="0.3">
      <c r="A41" s="3" t="s">
        <v>39</v>
      </c>
      <c r="B41" s="1">
        <f>IFERROR(VLOOKUP($A41,[1]!RangoNumeradoresMunicipio,7,FALSE),0)</f>
        <v>13</v>
      </c>
      <c r="C41" s="1">
        <v>55</v>
      </c>
      <c r="D41" s="5">
        <f t="shared" si="0"/>
        <v>0.23636363636363636</v>
      </c>
      <c r="F41" s="10"/>
      <c r="G41" s="16"/>
    </row>
    <row r="42" spans="1:7" x14ac:dyDescent="0.3">
      <c r="A42" s="3" t="s">
        <v>42</v>
      </c>
      <c r="B42" s="1">
        <f>IFERROR(VLOOKUP($A42,[1]!RangoNumeradoresMunicipio,7,FALSE),0)</f>
        <v>22</v>
      </c>
      <c r="C42" s="1">
        <v>98</v>
      </c>
      <c r="D42" s="5">
        <f t="shared" si="0"/>
        <v>0.22448979591836735</v>
      </c>
      <c r="F42" s="10"/>
      <c r="G42" s="16"/>
    </row>
    <row r="43" spans="1:7" x14ac:dyDescent="0.3">
      <c r="A43" s="3" t="s">
        <v>45</v>
      </c>
      <c r="B43" s="1">
        <f>IFERROR(VLOOKUP($A43,[1]!RangoNumeradoresMunicipio,7,FALSE),0)</f>
        <v>1</v>
      </c>
      <c r="C43" s="1">
        <v>5</v>
      </c>
      <c r="D43" s="5">
        <f t="shared" si="0"/>
        <v>0.2</v>
      </c>
      <c r="F43" s="10"/>
      <c r="G43" s="16"/>
    </row>
    <row r="44" spans="1:7" x14ac:dyDescent="0.3">
      <c r="A44" s="3" t="s">
        <v>38</v>
      </c>
      <c r="B44" s="1">
        <f>IFERROR(VLOOKUP($A44,[1]!RangoNumeradoresMunicipio,7,FALSE),0)</f>
        <v>35</v>
      </c>
      <c r="C44" s="1">
        <v>180</v>
      </c>
      <c r="D44" s="5">
        <f t="shared" si="0"/>
        <v>0.19444444444444445</v>
      </c>
      <c r="F44" s="10"/>
      <c r="G44" s="16"/>
    </row>
    <row r="45" spans="1:7" ht="15" thickBot="1" x14ac:dyDescent="0.35">
      <c r="A45" s="18" t="s">
        <v>46</v>
      </c>
      <c r="B45" s="20">
        <f>IFERROR(VLOOKUP($A45,[1]!RangoNumeradoresMunicipio,7,FALSE),0)</f>
        <v>12</v>
      </c>
      <c r="C45" s="20">
        <v>67</v>
      </c>
      <c r="D45" s="22">
        <f t="shared" si="0"/>
        <v>0.17910447761194029</v>
      </c>
      <c r="F45" s="10"/>
      <c r="G45" s="16"/>
    </row>
    <row r="46" spans="1:7" x14ac:dyDescent="0.3">
      <c r="A46" s="17" t="s">
        <v>47</v>
      </c>
      <c r="B46" s="19">
        <f>SUM(B1:B45)</f>
        <v>4511</v>
      </c>
      <c r="C46" s="19">
        <v>9420</v>
      </c>
      <c r="D46" s="21">
        <f t="shared" si="0"/>
        <v>0.47887473460721869</v>
      </c>
      <c r="F46" s="10"/>
      <c r="G46" s="16"/>
    </row>
    <row r="47" spans="1:7" x14ac:dyDescent="0.3">
      <c r="F47" s="10"/>
      <c r="G47" s="16"/>
    </row>
    <row r="48" spans="1:7" x14ac:dyDescent="0.3">
      <c r="F48" s="10"/>
      <c r="G48" s="16"/>
    </row>
    <row r="49" spans="6:7" x14ac:dyDescent="0.3">
      <c r="F49" s="10"/>
      <c r="G49" s="16"/>
    </row>
    <row r="50" spans="6:7" x14ac:dyDescent="0.3">
      <c r="F50" s="10"/>
      <c r="G50" s="16"/>
    </row>
    <row r="51" spans="6:7" x14ac:dyDescent="0.3">
      <c r="F51" s="10"/>
      <c r="G51" s="16"/>
    </row>
  </sheetData>
  <sortState ref="A2:D52">
    <sortCondition descending="1"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B1" workbookViewId="0">
      <pane xSplit="1" ySplit="1" topLeftCell="C68" activePane="bottomRight" state="frozen"/>
      <selection activeCell="B1" sqref="B1"/>
      <selection pane="topRight" activeCell="C1" sqref="C1"/>
      <selection pane="bottomLeft" activeCell="B2" sqref="B2"/>
      <selection pane="bottomRight" activeCell="D87" sqref="D87"/>
    </sheetView>
  </sheetViews>
  <sheetFormatPr baseColWidth="10" defaultColWidth="11.44140625" defaultRowHeight="14.4" x14ac:dyDescent="0.3"/>
  <cols>
    <col min="1" max="1" width="0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8" x14ac:dyDescent="0.3">
      <c r="B1" s="9"/>
      <c r="C1" s="1" t="s">
        <v>0</v>
      </c>
      <c r="D1" s="1" t="s">
        <v>1</v>
      </c>
      <c r="E1" s="2" t="s">
        <v>2</v>
      </c>
    </row>
    <row r="2" spans="1:8" x14ac:dyDescent="0.3">
      <c r="A2" s="10" t="s">
        <v>52</v>
      </c>
      <c r="B2" s="12" t="s">
        <v>48</v>
      </c>
      <c r="C2" s="4">
        <f>IFERROR(VLOOKUP($B2,[1]!Tabla_Numerador_VACUNADOS_ZBS,7,FALSE),0)</f>
        <v>21</v>
      </c>
      <c r="D2" s="11">
        <v>31</v>
      </c>
      <c r="E2" s="5">
        <f t="shared" ref="E2:E33" si="0">IFERROR(IF(C2/D2&gt;1,1,C2/D2),"  -  ")</f>
        <v>0.67741935483870963</v>
      </c>
      <c r="G2" s="10"/>
      <c r="H2" s="16"/>
    </row>
    <row r="3" spans="1:8" x14ac:dyDescent="0.3">
      <c r="A3" s="10" t="s">
        <v>118</v>
      </c>
      <c r="B3" s="9" t="s">
        <v>50</v>
      </c>
      <c r="C3" s="4">
        <f>IFERROR(VLOOKUP($B3,[1]!Tabla_Numerador_VACUNADOS_ZBS,7,FALSE),0)</f>
        <v>25</v>
      </c>
      <c r="D3" s="11">
        <v>61</v>
      </c>
      <c r="E3" s="5">
        <f t="shared" si="0"/>
        <v>0.4098360655737705</v>
      </c>
      <c r="G3" s="10"/>
      <c r="H3" s="16"/>
    </row>
    <row r="4" spans="1:8" x14ac:dyDescent="0.3">
      <c r="A4" s="10" t="s">
        <v>123</v>
      </c>
      <c r="B4" s="9" t="s">
        <v>52</v>
      </c>
      <c r="C4" s="4">
        <f>IFERROR(VLOOKUP($B4,[1]!Tabla_Numerador_VACUNADOS_ZBS,7,FALSE),0)</f>
        <v>59</v>
      </c>
      <c r="D4" s="11">
        <v>164</v>
      </c>
      <c r="E4" s="5">
        <f t="shared" si="0"/>
        <v>0.3597560975609756</v>
      </c>
      <c r="G4" s="10"/>
      <c r="H4" s="16"/>
    </row>
    <row r="5" spans="1:8" x14ac:dyDescent="0.3">
      <c r="A5" s="10" t="s">
        <v>66</v>
      </c>
      <c r="B5" s="12" t="s">
        <v>53</v>
      </c>
      <c r="C5" s="4">
        <f>IFERROR(VLOOKUP($B5,[1]!Tabla_Numerador_VACUNADOS_ZBS,7,FALSE),0)</f>
        <v>47</v>
      </c>
      <c r="D5" s="11">
        <v>73</v>
      </c>
      <c r="E5" s="5">
        <f t="shared" si="0"/>
        <v>0.64383561643835618</v>
      </c>
      <c r="G5" s="10"/>
      <c r="H5" s="16"/>
    </row>
    <row r="6" spans="1:8" x14ac:dyDescent="0.3">
      <c r="A6" s="10" t="s">
        <v>107</v>
      </c>
      <c r="B6" s="9" t="s">
        <v>55</v>
      </c>
      <c r="C6" s="4">
        <f>IFERROR(VLOOKUP($B6,[1]!Tabla_Numerador_VACUNADOS_ZBS,7,FALSE),0)</f>
        <v>59</v>
      </c>
      <c r="D6" s="11">
        <v>115</v>
      </c>
      <c r="E6" s="5">
        <f t="shared" si="0"/>
        <v>0.5130434782608696</v>
      </c>
      <c r="G6" s="10"/>
      <c r="H6" s="16"/>
    </row>
    <row r="7" spans="1:8" x14ac:dyDescent="0.3">
      <c r="A7" s="10" t="s">
        <v>62</v>
      </c>
      <c r="B7" s="9" t="s">
        <v>57</v>
      </c>
      <c r="C7" s="4">
        <f>IFERROR(VLOOKUP($B7,[1]!Tabla_Numerador_VACUNADOS_ZBS,7,FALSE),0)</f>
        <v>115</v>
      </c>
      <c r="D7" s="11">
        <v>192</v>
      </c>
      <c r="E7" s="5">
        <f t="shared" si="0"/>
        <v>0.59895833333333337</v>
      </c>
      <c r="G7" s="10"/>
      <c r="H7" s="16"/>
    </row>
    <row r="8" spans="1:8" x14ac:dyDescent="0.3">
      <c r="A8" s="10" t="s">
        <v>79</v>
      </c>
      <c r="B8" s="12" t="s">
        <v>59</v>
      </c>
      <c r="C8" s="4">
        <f>IFERROR(VLOOKUP($B8,[1]!Tabla_Numerador_VACUNADOS_ZBS,7,FALSE),0)</f>
        <v>13</v>
      </c>
      <c r="D8" s="11">
        <v>59</v>
      </c>
      <c r="E8" s="5">
        <f t="shared" si="0"/>
        <v>0.22033898305084745</v>
      </c>
      <c r="G8" s="10"/>
      <c r="H8" s="16"/>
    </row>
    <row r="9" spans="1:8" x14ac:dyDescent="0.3">
      <c r="A9" s="10" t="s">
        <v>93</v>
      </c>
      <c r="B9" s="9" t="s">
        <v>61</v>
      </c>
      <c r="C9" s="4">
        <f>IFERROR(VLOOKUP($B9,[1]!Tabla_Numerador_VACUNADOS_ZBS,7,FALSE),0)</f>
        <v>52</v>
      </c>
      <c r="D9" s="11">
        <v>211</v>
      </c>
      <c r="E9" s="5">
        <f t="shared" si="0"/>
        <v>0.24644549763033174</v>
      </c>
      <c r="G9" s="10"/>
      <c r="H9" s="16"/>
    </row>
    <row r="10" spans="1:8" x14ac:dyDescent="0.3">
      <c r="A10" s="10" t="s">
        <v>77</v>
      </c>
      <c r="B10" s="9" t="s">
        <v>63</v>
      </c>
      <c r="C10" s="4">
        <f>IFERROR(VLOOKUP($B10,[1]!Tabla_Numerador_VACUNADOS_ZBS,7,FALSE),0)</f>
        <v>118</v>
      </c>
      <c r="D10" s="11">
        <v>170</v>
      </c>
      <c r="E10" s="5">
        <f t="shared" si="0"/>
        <v>0.69411764705882351</v>
      </c>
      <c r="G10" s="10"/>
      <c r="H10" s="16"/>
    </row>
    <row r="11" spans="1:8" x14ac:dyDescent="0.3">
      <c r="A11" s="10" t="s">
        <v>120</v>
      </c>
      <c r="B11" s="12" t="s">
        <v>65</v>
      </c>
      <c r="C11" s="4">
        <f>IFERROR(VLOOKUP($B11,[1]!Tabla_Numerador_VACUNADOS_ZBS,7,FALSE),0)</f>
        <v>30</v>
      </c>
      <c r="D11" s="11">
        <v>72</v>
      </c>
      <c r="E11" s="5">
        <f t="shared" si="0"/>
        <v>0.41666666666666669</v>
      </c>
      <c r="G11" s="10"/>
      <c r="H11" s="16"/>
    </row>
    <row r="12" spans="1:8" x14ac:dyDescent="0.3">
      <c r="A12" s="10" t="s">
        <v>108</v>
      </c>
      <c r="B12" s="9" t="s">
        <v>67</v>
      </c>
      <c r="C12" s="4">
        <f>IFERROR(VLOOKUP($B12,[1]!Tabla_Numerador_VACUNADOS_ZBS,7,FALSE),0)</f>
        <v>13</v>
      </c>
      <c r="D12" s="11">
        <v>33</v>
      </c>
      <c r="E12" s="5">
        <f t="shared" si="0"/>
        <v>0.39393939393939392</v>
      </c>
      <c r="G12" s="10"/>
      <c r="H12" s="16"/>
    </row>
    <row r="13" spans="1:8" x14ac:dyDescent="0.3">
      <c r="A13" s="10" t="s">
        <v>65</v>
      </c>
      <c r="B13" s="12" t="s">
        <v>66</v>
      </c>
      <c r="C13" s="4">
        <f>IFERROR(VLOOKUP($B13,[1]!Tabla_Numerador_VACUNADOS_ZBS,7,FALSE),0)</f>
        <v>64</v>
      </c>
      <c r="D13" s="11">
        <v>75</v>
      </c>
      <c r="E13" s="5">
        <f t="shared" si="0"/>
        <v>0.85333333333333339</v>
      </c>
      <c r="G13" s="10"/>
      <c r="H13" s="16"/>
    </row>
    <row r="14" spans="1:8" x14ac:dyDescent="0.3">
      <c r="A14" s="10" t="s">
        <v>55</v>
      </c>
      <c r="B14" s="12" t="s">
        <v>56</v>
      </c>
      <c r="C14" s="4">
        <f>IFERROR(VLOOKUP($B14,[1]!Tabla_Numerador_VACUNADOS_ZBS,7,FALSE),0)</f>
        <v>43</v>
      </c>
      <c r="D14" s="11">
        <v>45</v>
      </c>
      <c r="E14" s="5">
        <f t="shared" si="0"/>
        <v>0.9555555555555556</v>
      </c>
      <c r="G14" s="10"/>
      <c r="H14" s="16"/>
    </row>
    <row r="15" spans="1:8" x14ac:dyDescent="0.3">
      <c r="A15" s="10" t="s">
        <v>95</v>
      </c>
      <c r="B15" s="12" t="s">
        <v>70</v>
      </c>
      <c r="C15" s="4">
        <f>IFERROR(VLOOKUP($B15,[1]!Tabla_Numerador_VACUNADOS_ZBS,7,FALSE),0)</f>
        <v>69</v>
      </c>
      <c r="D15" s="11">
        <v>126</v>
      </c>
      <c r="E15" s="5">
        <f t="shared" si="0"/>
        <v>0.54761904761904767</v>
      </c>
      <c r="G15" s="10"/>
      <c r="H15" s="16"/>
    </row>
    <row r="16" spans="1:8" x14ac:dyDescent="0.3">
      <c r="A16" s="10" t="s">
        <v>48</v>
      </c>
      <c r="B16" s="9" t="s">
        <v>49</v>
      </c>
      <c r="C16" s="4">
        <f>IFERROR(VLOOKUP($B16,[1]!Tabla_Numerador_VACUNADOS_ZBS,7,FALSE),0)</f>
        <v>19</v>
      </c>
      <c r="D16" s="11">
        <v>13</v>
      </c>
      <c r="E16" s="5">
        <f t="shared" si="0"/>
        <v>1</v>
      </c>
      <c r="G16" s="10"/>
      <c r="H16" s="16"/>
    </row>
    <row r="17" spans="1:8" x14ac:dyDescent="0.3">
      <c r="A17" s="10" t="s">
        <v>105</v>
      </c>
      <c r="B17" s="12" t="s">
        <v>73</v>
      </c>
      <c r="C17" s="4">
        <f>IFERROR(VLOOKUP($B17,[1]!Tabla_Numerador_VACUNADOS_ZBS,7,FALSE),0)</f>
        <v>41</v>
      </c>
      <c r="D17" s="11">
        <v>83</v>
      </c>
      <c r="E17" s="5">
        <f t="shared" si="0"/>
        <v>0.49397590361445781</v>
      </c>
      <c r="G17" s="10"/>
      <c r="H17" s="16"/>
    </row>
    <row r="18" spans="1:8" x14ac:dyDescent="0.3">
      <c r="A18" s="10" t="s">
        <v>122</v>
      </c>
      <c r="B18" s="12" t="s">
        <v>75</v>
      </c>
      <c r="C18" s="4">
        <f>IFERROR(VLOOKUP($B18,[1]!Tabla_Numerador_VACUNADOS_ZBS,7,FALSE),0)</f>
        <v>60</v>
      </c>
      <c r="D18" s="11">
        <v>135</v>
      </c>
      <c r="E18" s="5">
        <f t="shared" si="0"/>
        <v>0.44444444444444442</v>
      </c>
      <c r="G18" s="10"/>
      <c r="H18" s="16"/>
    </row>
    <row r="19" spans="1:8" x14ac:dyDescent="0.3">
      <c r="A19" s="10" t="s">
        <v>124</v>
      </c>
      <c r="B19" s="12" t="s">
        <v>77</v>
      </c>
      <c r="C19" s="4">
        <f>IFERROR(VLOOKUP($B19,[1]!Tabla_Numerador_VACUNADOS_ZBS,7,FALSE),0)</f>
        <v>54</v>
      </c>
      <c r="D19" s="11">
        <v>123</v>
      </c>
      <c r="E19" s="5">
        <f t="shared" si="0"/>
        <v>0.43902439024390244</v>
      </c>
      <c r="G19" s="10"/>
      <c r="H19" s="16"/>
    </row>
    <row r="20" spans="1:8" x14ac:dyDescent="0.3">
      <c r="A20" s="10" t="s">
        <v>76</v>
      </c>
      <c r="B20" s="9" t="s">
        <v>78</v>
      </c>
      <c r="C20" s="4">
        <f>IFERROR(VLOOKUP($B20,[1]!Tabla_Numerador_VACUNADOS_ZBS,7,FALSE),0)</f>
        <v>5</v>
      </c>
      <c r="D20" s="11">
        <v>50</v>
      </c>
      <c r="E20" s="5">
        <f t="shared" si="0"/>
        <v>0.1</v>
      </c>
      <c r="G20" s="10"/>
      <c r="H20" s="16"/>
    </row>
    <row r="21" spans="1:8" x14ac:dyDescent="0.3">
      <c r="A21" s="10" t="s">
        <v>133</v>
      </c>
      <c r="B21" s="9" t="s">
        <v>80</v>
      </c>
      <c r="C21" s="4">
        <f>IFERROR(VLOOKUP($B21,[1]!Tabla_Numerador_VACUNADOS_ZBS,7,FALSE),0)</f>
        <v>38</v>
      </c>
      <c r="D21" s="11">
        <v>190</v>
      </c>
      <c r="E21" s="5">
        <f t="shared" si="0"/>
        <v>0.2</v>
      </c>
      <c r="G21" s="10"/>
      <c r="H21" s="16"/>
    </row>
    <row r="22" spans="1:8" x14ac:dyDescent="0.3">
      <c r="A22" s="10" t="s">
        <v>68</v>
      </c>
      <c r="B22" s="9" t="s">
        <v>82</v>
      </c>
      <c r="C22" s="4">
        <f>IFERROR(VLOOKUP($B22,[1]!Tabla_Numerador_VACUNADOS_ZBS,7,FALSE),0)</f>
        <v>28</v>
      </c>
      <c r="D22" s="11">
        <v>95</v>
      </c>
      <c r="E22" s="5">
        <f t="shared" si="0"/>
        <v>0.29473684210526313</v>
      </c>
      <c r="G22" s="10"/>
      <c r="H22" s="16"/>
    </row>
    <row r="23" spans="1:8" x14ac:dyDescent="0.3">
      <c r="A23" s="10" t="s">
        <v>53</v>
      </c>
      <c r="B23" s="12" t="s">
        <v>54</v>
      </c>
      <c r="C23" s="4">
        <f>IFERROR(VLOOKUP($B23,[1]!Tabla_Numerador_VACUNADOS_ZBS,7,FALSE),0)</f>
        <v>34</v>
      </c>
      <c r="D23" s="11">
        <v>40</v>
      </c>
      <c r="E23" s="5">
        <f t="shared" si="0"/>
        <v>0.85</v>
      </c>
      <c r="G23" s="10"/>
      <c r="H23" s="16"/>
    </row>
    <row r="24" spans="1:8" x14ac:dyDescent="0.3">
      <c r="A24" s="10" t="s">
        <v>126</v>
      </c>
      <c r="B24" s="12" t="s">
        <v>86</v>
      </c>
      <c r="C24" s="4">
        <f>IFERROR(VLOOKUP($B24,[1]!Tabla_Numerador_VACUNADOS_ZBS,7,FALSE),0)</f>
        <v>43</v>
      </c>
      <c r="D24" s="11">
        <v>135</v>
      </c>
      <c r="E24" s="5">
        <f t="shared" si="0"/>
        <v>0.31851851851851853</v>
      </c>
      <c r="G24" s="10"/>
      <c r="H24" s="16"/>
    </row>
    <row r="25" spans="1:8" x14ac:dyDescent="0.3">
      <c r="A25" s="10" t="s">
        <v>132</v>
      </c>
      <c r="B25" s="12" t="s">
        <v>88</v>
      </c>
      <c r="C25" s="4">
        <f>IFERROR(VLOOKUP($B25,[1]!Tabla_Numerador_VACUNADOS_ZBS,7,FALSE),0)</f>
        <v>20</v>
      </c>
      <c r="D25" s="11">
        <v>78</v>
      </c>
      <c r="E25" s="5">
        <f t="shared" si="0"/>
        <v>0.25641025641025639</v>
      </c>
      <c r="G25" s="10"/>
      <c r="H25" s="16"/>
    </row>
    <row r="26" spans="1:8" x14ac:dyDescent="0.3">
      <c r="A26" s="10" t="s">
        <v>101</v>
      </c>
      <c r="B26" s="13" t="s">
        <v>90</v>
      </c>
      <c r="C26" s="4">
        <f>IFERROR(VLOOKUP($B26,[1]!Tabla_Numerador_VACUNADOS_ZBS,7,FALSE),0)</f>
        <v>29</v>
      </c>
      <c r="D26" s="11">
        <v>124</v>
      </c>
      <c r="E26" s="5">
        <f t="shared" si="0"/>
        <v>0.23387096774193547</v>
      </c>
      <c r="G26" s="10"/>
      <c r="H26" s="16"/>
    </row>
    <row r="27" spans="1:8" x14ac:dyDescent="0.3">
      <c r="A27" s="10" t="s">
        <v>117</v>
      </c>
      <c r="B27" s="12" t="s">
        <v>92</v>
      </c>
      <c r="C27" s="4">
        <f>IFERROR(VLOOKUP($B27,[1]!Tabla_Numerador_VACUNADOS_ZBS,7,FALSE),0)</f>
        <v>43</v>
      </c>
      <c r="D27" s="11">
        <v>74</v>
      </c>
      <c r="E27" s="5">
        <f t="shared" si="0"/>
        <v>0.58108108108108103</v>
      </c>
      <c r="G27" s="10"/>
      <c r="H27" s="16"/>
    </row>
    <row r="28" spans="1:8" x14ac:dyDescent="0.3">
      <c r="A28" s="10" t="s">
        <v>91</v>
      </c>
      <c r="B28" s="12" t="s">
        <v>94</v>
      </c>
      <c r="C28" s="4">
        <f>IFERROR(VLOOKUP($B28,[1]!Tabla_Numerador_VACUNADOS_ZBS,7,FALSE),0)</f>
        <v>41</v>
      </c>
      <c r="D28" s="11">
        <v>60</v>
      </c>
      <c r="E28" s="5">
        <f t="shared" si="0"/>
        <v>0.68333333333333335</v>
      </c>
      <c r="G28" s="10"/>
      <c r="H28" s="16"/>
    </row>
    <row r="29" spans="1:8" x14ac:dyDescent="0.3">
      <c r="A29" s="10" t="s">
        <v>106</v>
      </c>
      <c r="B29" s="12" t="s">
        <v>96</v>
      </c>
      <c r="C29" s="4">
        <f>IFERROR(VLOOKUP($B29,[1]!Tabla_Numerador_VACUNADOS_ZBS,7,FALSE),0)</f>
        <v>36</v>
      </c>
      <c r="D29" s="11">
        <v>80</v>
      </c>
      <c r="E29" s="5">
        <f t="shared" si="0"/>
        <v>0.45</v>
      </c>
      <c r="G29" s="10"/>
      <c r="H29" s="16"/>
    </row>
    <row r="30" spans="1:8" x14ac:dyDescent="0.3">
      <c r="A30" s="10" t="s">
        <v>90</v>
      </c>
      <c r="B30" s="9" t="s">
        <v>91</v>
      </c>
      <c r="C30" s="4">
        <f>IFERROR(VLOOKUP($B30,[1]!Tabla_Numerador_VACUNADOS_ZBS,7,FALSE),0)</f>
        <v>50</v>
      </c>
      <c r="D30" s="11">
        <v>121</v>
      </c>
      <c r="E30" s="5">
        <f t="shared" si="0"/>
        <v>0.41322314049586778</v>
      </c>
      <c r="G30" s="10"/>
      <c r="H30" s="16"/>
    </row>
    <row r="31" spans="1:8" x14ac:dyDescent="0.3">
      <c r="A31" s="10" t="s">
        <v>59</v>
      </c>
      <c r="B31" s="12" t="s">
        <v>60</v>
      </c>
      <c r="C31" s="4">
        <f>IFERROR(VLOOKUP($B31,[1]!Tabla_Numerador_VACUNADOS_ZBS,7,FALSE),0)</f>
        <v>82</v>
      </c>
      <c r="D31" s="11">
        <v>97</v>
      </c>
      <c r="E31" s="5">
        <f t="shared" si="0"/>
        <v>0.84536082474226804</v>
      </c>
      <c r="G31" s="10"/>
      <c r="H31" s="16"/>
    </row>
    <row r="32" spans="1:8" x14ac:dyDescent="0.3">
      <c r="A32" s="10" t="s">
        <v>88</v>
      </c>
      <c r="B32" s="9" t="s">
        <v>89</v>
      </c>
      <c r="C32" s="4">
        <f>IFERROR(VLOOKUP($B32,[1]!Tabla_Numerador_VACUNADOS_ZBS,7,FALSE),0)</f>
        <v>49</v>
      </c>
      <c r="D32" s="11">
        <v>85</v>
      </c>
      <c r="E32" s="5">
        <f t="shared" si="0"/>
        <v>0.57647058823529407</v>
      </c>
      <c r="G32" s="10"/>
      <c r="H32" s="16"/>
    </row>
    <row r="33" spans="1:8" x14ac:dyDescent="0.3">
      <c r="A33" s="10" t="s">
        <v>112</v>
      </c>
      <c r="B33" s="9" t="s">
        <v>100</v>
      </c>
      <c r="C33" s="4">
        <f>IFERROR(VLOOKUP($B33,[1]!Tabla_Numerador_VACUNADOS_ZBS,7,FALSE),0)</f>
        <v>59</v>
      </c>
      <c r="D33" s="11">
        <v>131</v>
      </c>
      <c r="E33" s="5">
        <f t="shared" si="0"/>
        <v>0.45038167938931295</v>
      </c>
      <c r="G33" s="10"/>
      <c r="H33" s="16"/>
    </row>
    <row r="34" spans="1:8" x14ac:dyDescent="0.3">
      <c r="A34" s="10" t="s">
        <v>74</v>
      </c>
      <c r="B34" s="9" t="s">
        <v>102</v>
      </c>
      <c r="C34" s="4">
        <f>IFERROR(VLOOKUP($B34,[1]!Tabla_Numerador_VACUNADOS_ZBS,7,FALSE),0)</f>
        <v>74</v>
      </c>
      <c r="D34" s="11">
        <v>149</v>
      </c>
      <c r="E34" s="5">
        <f t="shared" ref="E34:E65" si="1">IFERROR(IF(C34/D34&gt;1,1,C34/D34),"  -  ")</f>
        <v>0.49664429530201343</v>
      </c>
      <c r="G34" s="10"/>
      <c r="H34" s="16"/>
    </row>
    <row r="35" spans="1:8" x14ac:dyDescent="0.3">
      <c r="A35" s="10" t="s">
        <v>57</v>
      </c>
      <c r="B35" s="9" t="s">
        <v>58</v>
      </c>
      <c r="C35" s="4">
        <f>IFERROR(VLOOKUP($B35,[1]!Tabla_Numerador_VACUNADOS_ZBS,7,FALSE),0)</f>
        <v>26</v>
      </c>
      <c r="D35" s="11">
        <v>29</v>
      </c>
      <c r="E35" s="5">
        <f t="shared" si="1"/>
        <v>0.89655172413793105</v>
      </c>
      <c r="G35" s="10"/>
      <c r="H35" s="16"/>
    </row>
    <row r="36" spans="1:8" x14ac:dyDescent="0.3">
      <c r="A36" s="10" t="s">
        <v>86</v>
      </c>
      <c r="B36" s="12" t="s">
        <v>87</v>
      </c>
      <c r="C36" s="4">
        <f>IFERROR(VLOOKUP($B36,[1]!Tabla_Numerador_VACUNADOS_ZBS,7,FALSE),0)</f>
        <v>96</v>
      </c>
      <c r="D36" s="11">
        <v>149</v>
      </c>
      <c r="E36" s="5">
        <f t="shared" si="1"/>
        <v>0.64429530201342278</v>
      </c>
      <c r="G36" s="10"/>
      <c r="H36" s="16"/>
    </row>
    <row r="37" spans="1:8" x14ac:dyDescent="0.3">
      <c r="A37" s="10" t="s">
        <v>61</v>
      </c>
      <c r="B37" s="9" t="s">
        <v>62</v>
      </c>
      <c r="C37" s="4">
        <f>IFERROR(VLOOKUP($B37,[1]!Tabla_Numerador_VACUNADOS_ZBS,7,FALSE),0)</f>
        <v>91</v>
      </c>
      <c r="D37" s="11">
        <v>130</v>
      </c>
      <c r="E37" s="5">
        <f t="shared" si="1"/>
        <v>0.7</v>
      </c>
      <c r="G37" s="10"/>
      <c r="H37" s="16"/>
    </row>
    <row r="38" spans="1:8" x14ac:dyDescent="0.3">
      <c r="A38" s="10" t="s">
        <v>98</v>
      </c>
      <c r="B38" s="12" t="s">
        <v>106</v>
      </c>
      <c r="C38" s="4">
        <f>IFERROR(VLOOKUP($B38,[1]!Tabla_Numerador_VACUNADOS_ZBS,7,FALSE),0)</f>
        <v>40</v>
      </c>
      <c r="D38" s="11">
        <v>101</v>
      </c>
      <c r="E38" s="5">
        <f t="shared" si="1"/>
        <v>0.39603960396039606</v>
      </c>
      <c r="G38" s="10"/>
      <c r="H38" s="16"/>
    </row>
    <row r="39" spans="1:8" x14ac:dyDescent="0.3">
      <c r="A39" s="10" t="s">
        <v>85</v>
      </c>
      <c r="B39" s="9" t="s">
        <v>107</v>
      </c>
      <c r="C39" s="4">
        <f>IFERROR(VLOOKUP($B39,[1]!Tabla_Numerador_VACUNADOS_ZBS,7,FALSE),0)</f>
        <v>7</v>
      </c>
      <c r="D39" s="11">
        <v>11</v>
      </c>
      <c r="E39" s="5">
        <f t="shared" si="1"/>
        <v>0.63636363636363635</v>
      </c>
      <c r="G39" s="10"/>
      <c r="H39" s="16"/>
    </row>
    <row r="40" spans="1:8" x14ac:dyDescent="0.3">
      <c r="A40" s="10" t="s">
        <v>97</v>
      </c>
      <c r="B40" s="12" t="s">
        <v>108</v>
      </c>
      <c r="C40" s="4">
        <f>IFERROR(VLOOKUP($B40,[1]!Tabla_Numerador_VACUNADOS_ZBS,7,FALSE),0)</f>
        <v>118</v>
      </c>
      <c r="D40" s="11">
        <v>182</v>
      </c>
      <c r="E40" s="5">
        <f t="shared" si="1"/>
        <v>0.64835164835164838</v>
      </c>
      <c r="G40" s="10"/>
      <c r="H40" s="16"/>
    </row>
    <row r="41" spans="1:8" x14ac:dyDescent="0.3">
      <c r="A41" s="10" t="s">
        <v>119</v>
      </c>
      <c r="B41" s="12" t="s">
        <v>109</v>
      </c>
      <c r="C41" s="4">
        <f>IFERROR(VLOOKUP($B41,[1]!Tabla_Numerador_VACUNADOS_ZBS,7,FALSE),0)</f>
        <v>59</v>
      </c>
      <c r="D41" s="11">
        <v>148</v>
      </c>
      <c r="E41" s="5">
        <f t="shared" si="1"/>
        <v>0.39864864864864863</v>
      </c>
      <c r="G41" s="10"/>
      <c r="H41" s="16"/>
    </row>
    <row r="42" spans="1:8" x14ac:dyDescent="0.3">
      <c r="A42" s="10" t="s">
        <v>96</v>
      </c>
      <c r="B42" s="12" t="s">
        <v>97</v>
      </c>
      <c r="C42" s="4">
        <f>IFERROR(VLOOKUP($B42,[1]!Tabla_Numerador_VACUNADOS_ZBS,7,FALSE),0)</f>
        <v>59</v>
      </c>
      <c r="D42" s="11">
        <v>94</v>
      </c>
      <c r="E42" s="5">
        <f t="shared" si="1"/>
        <v>0.62765957446808507</v>
      </c>
      <c r="G42" s="10"/>
      <c r="H42" s="16"/>
    </row>
    <row r="43" spans="1:8" x14ac:dyDescent="0.3">
      <c r="A43" s="10" t="s">
        <v>113</v>
      </c>
      <c r="B43" s="9" t="s">
        <v>111</v>
      </c>
      <c r="C43" s="4">
        <f>IFERROR(VLOOKUP($B43,[1]!Tabla_Numerador_VACUNADOS_ZBS,7,FALSE),0)</f>
        <v>14</v>
      </c>
      <c r="D43" s="11">
        <v>48</v>
      </c>
      <c r="E43" s="5">
        <f t="shared" si="1"/>
        <v>0.29166666666666669</v>
      </c>
      <c r="G43" s="10"/>
      <c r="H43" s="16"/>
    </row>
    <row r="44" spans="1:8" x14ac:dyDescent="0.3">
      <c r="A44" s="10" t="s">
        <v>102</v>
      </c>
      <c r="B44" s="9" t="s">
        <v>103</v>
      </c>
      <c r="C44" s="4">
        <f>IFERROR(VLOOKUP($B44,[1]!Tabla_Numerador_VACUNADOS_ZBS,7,FALSE),0)</f>
        <v>69</v>
      </c>
      <c r="D44" s="11">
        <v>106</v>
      </c>
      <c r="E44" s="5">
        <f t="shared" si="1"/>
        <v>0.65094339622641506</v>
      </c>
      <c r="G44" s="10"/>
      <c r="H44" s="16"/>
    </row>
    <row r="45" spans="1:8" x14ac:dyDescent="0.3">
      <c r="A45" s="10" t="s">
        <v>56</v>
      </c>
      <c r="B45" s="9" t="s">
        <v>69</v>
      </c>
      <c r="C45" s="4">
        <f>IFERROR(VLOOKUP($B45,[1]!Tabla_Numerador_VACUNADOS_ZBS,7,FALSE),0)</f>
        <v>67</v>
      </c>
      <c r="D45" s="11">
        <v>98</v>
      </c>
      <c r="E45" s="5">
        <f t="shared" si="1"/>
        <v>0.68367346938775508</v>
      </c>
      <c r="G45" s="10"/>
      <c r="H45" s="16"/>
    </row>
    <row r="46" spans="1:8" x14ac:dyDescent="0.3">
      <c r="A46" s="10" t="s">
        <v>125</v>
      </c>
      <c r="B46" s="12" t="s">
        <v>115</v>
      </c>
      <c r="C46" s="4">
        <f>IFERROR(VLOOKUP($B46,[1]!Tabla_Numerador_VACUNADOS_ZBS,7,FALSE),0)</f>
        <v>66</v>
      </c>
      <c r="D46" s="11">
        <v>221</v>
      </c>
      <c r="E46" s="5">
        <f t="shared" si="1"/>
        <v>0.29864253393665158</v>
      </c>
      <c r="G46" s="10"/>
      <c r="H46" s="16"/>
    </row>
    <row r="47" spans="1:8" x14ac:dyDescent="0.3">
      <c r="A47" s="10" t="s">
        <v>83</v>
      </c>
      <c r="B47" s="12" t="s">
        <v>117</v>
      </c>
      <c r="C47" s="4">
        <f>IFERROR(VLOOKUP($B47,[1]!Tabla_Numerador_VACUNADOS_ZBS,7,FALSE),0)</f>
        <v>93</v>
      </c>
      <c r="D47" s="11">
        <v>179</v>
      </c>
      <c r="E47" s="5">
        <f t="shared" si="1"/>
        <v>0.51955307262569828</v>
      </c>
      <c r="G47" s="10"/>
      <c r="H47" s="16"/>
    </row>
    <row r="48" spans="1:8" x14ac:dyDescent="0.3">
      <c r="A48" s="10" t="s">
        <v>84</v>
      </c>
      <c r="B48" s="12" t="s">
        <v>85</v>
      </c>
      <c r="C48" s="4">
        <f>IFERROR(VLOOKUP($B48,[1]!Tabla_Numerador_VACUNADOS_ZBS,7,FALSE),0)</f>
        <v>18</v>
      </c>
      <c r="D48" s="11">
        <v>19</v>
      </c>
      <c r="E48" s="5">
        <f t="shared" si="1"/>
        <v>0.94736842105263153</v>
      </c>
      <c r="G48" s="10"/>
      <c r="H48" s="16"/>
    </row>
    <row r="49" spans="1:8" x14ac:dyDescent="0.3">
      <c r="A49" s="10" t="s">
        <v>110</v>
      </c>
      <c r="B49" s="9" t="s">
        <v>118</v>
      </c>
      <c r="C49" s="4">
        <f>IFERROR(VLOOKUP($B49,[1]!Tabla_Numerador_VACUNADOS_ZBS,7,FALSE),0)</f>
        <v>66</v>
      </c>
      <c r="D49" s="11">
        <v>158</v>
      </c>
      <c r="E49" s="5">
        <f t="shared" si="1"/>
        <v>0.41772151898734178</v>
      </c>
      <c r="G49" s="10"/>
      <c r="H49" s="16"/>
    </row>
    <row r="50" spans="1:8" x14ac:dyDescent="0.3">
      <c r="A50" s="10" t="s">
        <v>130</v>
      </c>
      <c r="B50" s="12" t="s">
        <v>119</v>
      </c>
      <c r="C50" s="4">
        <f>IFERROR(VLOOKUP($B50,[1]!Tabla_Numerador_VACUNADOS_ZBS,7,FALSE),0)</f>
        <v>16</v>
      </c>
      <c r="D50" s="11">
        <v>74</v>
      </c>
      <c r="E50" s="5">
        <f t="shared" si="1"/>
        <v>0.21621621621621623</v>
      </c>
      <c r="G50" s="10"/>
      <c r="H50" s="16"/>
    </row>
    <row r="51" spans="1:8" x14ac:dyDescent="0.3">
      <c r="A51" s="10" t="s">
        <v>67</v>
      </c>
      <c r="B51" s="12" t="s">
        <v>68</v>
      </c>
      <c r="C51" s="4">
        <f>IFERROR(VLOOKUP($B51,[1]!Tabla_Numerador_VACUNADOS_ZBS,7,FALSE),0)</f>
        <v>33</v>
      </c>
      <c r="D51" s="11">
        <v>34</v>
      </c>
      <c r="E51" s="5">
        <f t="shared" si="1"/>
        <v>0.97058823529411764</v>
      </c>
      <c r="G51" s="10"/>
      <c r="H51" s="16"/>
    </row>
    <row r="52" spans="1:8" x14ac:dyDescent="0.3">
      <c r="A52" s="10" t="s">
        <v>121</v>
      </c>
      <c r="B52" s="9" t="s">
        <v>120</v>
      </c>
      <c r="C52" s="4">
        <f>IFERROR(VLOOKUP($B52,[1]!Tabla_Numerador_VACUNADOS_ZBS,7,FALSE),0)</f>
        <v>54</v>
      </c>
      <c r="D52" s="11">
        <v>105</v>
      </c>
      <c r="E52" s="5">
        <f t="shared" si="1"/>
        <v>0.51428571428571423</v>
      </c>
      <c r="G52" s="10"/>
      <c r="H52" s="16"/>
    </row>
    <row r="53" spans="1:8" x14ac:dyDescent="0.3">
      <c r="A53" s="10" t="s">
        <v>70</v>
      </c>
      <c r="B53" s="9" t="s">
        <v>71</v>
      </c>
      <c r="C53" s="4">
        <f>IFERROR(VLOOKUP($B53,[1]!Tabla_Numerador_VACUNADOS_ZBS,7,FALSE),0)</f>
        <v>72</v>
      </c>
      <c r="D53" s="11">
        <v>83</v>
      </c>
      <c r="E53" s="5">
        <f t="shared" si="1"/>
        <v>0.86746987951807231</v>
      </c>
      <c r="G53" s="10"/>
      <c r="H53" s="16"/>
    </row>
    <row r="54" spans="1:8" x14ac:dyDescent="0.3">
      <c r="A54" s="10" t="s">
        <v>71</v>
      </c>
      <c r="B54" s="9" t="s">
        <v>121</v>
      </c>
      <c r="C54" s="4">
        <f>IFERROR(VLOOKUP($B54,[1]!Tabla_Numerador_VACUNADOS_ZBS,7,FALSE),0)</f>
        <v>70</v>
      </c>
      <c r="D54" s="11">
        <v>159</v>
      </c>
      <c r="E54" s="5">
        <f t="shared" si="1"/>
        <v>0.44025157232704404</v>
      </c>
      <c r="G54" s="10"/>
      <c r="H54" s="16"/>
    </row>
    <row r="55" spans="1:8" x14ac:dyDescent="0.3">
      <c r="A55" s="10" t="s">
        <v>58</v>
      </c>
      <c r="B55" s="9" t="s">
        <v>104</v>
      </c>
      <c r="C55" s="4">
        <f>IFERROR(VLOOKUP($B55,[1]!Tabla_Numerador_VACUNADOS_ZBS,7,FALSE),0)</f>
        <v>77</v>
      </c>
      <c r="D55" s="11">
        <v>145</v>
      </c>
      <c r="E55" s="5">
        <f t="shared" si="1"/>
        <v>0.53103448275862064</v>
      </c>
      <c r="G55" s="10"/>
      <c r="H55" s="16"/>
    </row>
    <row r="56" spans="1:8" x14ac:dyDescent="0.3">
      <c r="A56" s="10" t="s">
        <v>94</v>
      </c>
      <c r="B56" s="9" t="s">
        <v>95</v>
      </c>
      <c r="C56" s="4">
        <f>IFERROR(VLOOKUP($B56,[1]!Tabla_Numerador_VACUNADOS_ZBS,7,FALSE),0)</f>
        <v>67</v>
      </c>
      <c r="D56" s="11">
        <v>111</v>
      </c>
      <c r="E56" s="5">
        <f t="shared" si="1"/>
        <v>0.60360360360360366</v>
      </c>
      <c r="G56" s="10"/>
      <c r="H56" s="16"/>
    </row>
    <row r="57" spans="1:8" x14ac:dyDescent="0.3">
      <c r="A57" s="10" t="s">
        <v>60</v>
      </c>
      <c r="B57" s="9" t="s">
        <v>98</v>
      </c>
      <c r="C57" s="4">
        <f>IFERROR(VLOOKUP($B57,[1]!Tabla_Numerador_VACUNADOS_ZBS,7,FALSE),0)</f>
        <v>57</v>
      </c>
      <c r="D57" s="11">
        <v>94</v>
      </c>
      <c r="E57" s="5">
        <f t="shared" si="1"/>
        <v>0.6063829787234043</v>
      </c>
      <c r="G57" s="10"/>
      <c r="H57" s="16"/>
    </row>
    <row r="58" spans="1:8" x14ac:dyDescent="0.3">
      <c r="A58" s="10" t="s">
        <v>131</v>
      </c>
      <c r="B58" s="9" t="s">
        <v>123</v>
      </c>
      <c r="C58" s="4">
        <f>IFERROR(VLOOKUP($B58,[1]!Tabla_Numerador_VACUNADOS_ZBS,7,FALSE),0)</f>
        <v>22</v>
      </c>
      <c r="D58" s="11">
        <v>142</v>
      </c>
      <c r="E58" s="5">
        <f t="shared" si="1"/>
        <v>0.15492957746478872</v>
      </c>
      <c r="G58" s="10"/>
      <c r="H58" s="16"/>
    </row>
    <row r="59" spans="1:8" x14ac:dyDescent="0.3">
      <c r="A59" s="10" t="s">
        <v>92</v>
      </c>
      <c r="B59" s="12" t="s">
        <v>93</v>
      </c>
      <c r="C59" s="4">
        <f>IFERROR(VLOOKUP($B59,[1]!Tabla_Numerador_VACUNADOS_ZBS,7,FALSE),0)</f>
        <v>33</v>
      </c>
      <c r="D59" s="11">
        <v>65</v>
      </c>
      <c r="E59" s="5">
        <f t="shared" si="1"/>
        <v>0.50769230769230766</v>
      </c>
      <c r="G59" s="10"/>
      <c r="H59" s="16"/>
    </row>
    <row r="60" spans="1:8" x14ac:dyDescent="0.3">
      <c r="A60" s="10" t="s">
        <v>99</v>
      </c>
      <c r="B60" s="12" t="s">
        <v>124</v>
      </c>
      <c r="C60" s="4">
        <f>IFERROR(VLOOKUP($B60,[1]!Tabla_Numerador_VACUNADOS_ZBS,7,FALSE),0)</f>
        <v>56</v>
      </c>
      <c r="D60" s="11">
        <v>185</v>
      </c>
      <c r="E60" s="5">
        <f t="shared" si="1"/>
        <v>0.30270270270270272</v>
      </c>
      <c r="G60" s="10"/>
      <c r="H60" s="16"/>
    </row>
    <row r="61" spans="1:8" x14ac:dyDescent="0.3">
      <c r="A61" s="10" t="s">
        <v>127</v>
      </c>
      <c r="B61" s="12" t="s">
        <v>125</v>
      </c>
      <c r="C61" s="4">
        <f>IFERROR(VLOOKUP($B61,[1]!Tabla_Numerador_VACUNADOS_ZBS,7,FALSE),0)</f>
        <v>28</v>
      </c>
      <c r="D61" s="11">
        <v>59</v>
      </c>
      <c r="E61" s="5">
        <f t="shared" si="1"/>
        <v>0.47457627118644069</v>
      </c>
      <c r="G61" s="10"/>
      <c r="H61" s="16"/>
    </row>
    <row r="62" spans="1:8" x14ac:dyDescent="0.3">
      <c r="A62" s="10" t="s">
        <v>72</v>
      </c>
      <c r="B62" s="12" t="s">
        <v>126</v>
      </c>
      <c r="C62" s="4">
        <f>IFERROR(VLOOKUP($B62,[1]!Tabla_Numerador_VACUNADOS_ZBS,7,FALSE),0)</f>
        <v>33</v>
      </c>
      <c r="D62" s="11">
        <v>89</v>
      </c>
      <c r="E62" s="5">
        <f t="shared" si="1"/>
        <v>0.3707865168539326</v>
      </c>
      <c r="G62" s="10"/>
      <c r="H62" s="16"/>
    </row>
    <row r="63" spans="1:8" x14ac:dyDescent="0.3">
      <c r="A63" s="10" t="s">
        <v>89</v>
      </c>
      <c r="B63" s="12" t="s">
        <v>99</v>
      </c>
      <c r="C63" s="4">
        <f>IFERROR(VLOOKUP($B63,[1]!Tabla_Numerador_VACUNADOS_ZBS,7,FALSE),0)</f>
        <v>62</v>
      </c>
      <c r="D63" s="11">
        <v>123</v>
      </c>
      <c r="E63" s="5">
        <f t="shared" si="1"/>
        <v>0.50406504065040647</v>
      </c>
      <c r="G63" s="10"/>
      <c r="H63" s="16"/>
    </row>
    <row r="64" spans="1:8" x14ac:dyDescent="0.3">
      <c r="A64" s="10" t="s">
        <v>111</v>
      </c>
      <c r="B64" s="12" t="s">
        <v>112</v>
      </c>
      <c r="C64" s="4">
        <f>IFERROR(VLOOKUP($B64,[1]!Tabla_Numerador_VACUNADOS_ZBS,7,FALSE),0)</f>
        <v>46</v>
      </c>
      <c r="D64" s="11">
        <v>94</v>
      </c>
      <c r="E64" s="5">
        <f t="shared" si="1"/>
        <v>0.48936170212765956</v>
      </c>
      <c r="G64" s="10"/>
      <c r="H64" s="16"/>
    </row>
    <row r="65" spans="1:8" x14ac:dyDescent="0.3">
      <c r="A65" s="10" t="s">
        <v>82</v>
      </c>
      <c r="B65" s="12" t="s">
        <v>83</v>
      </c>
      <c r="C65" s="4">
        <f>IFERROR(VLOOKUP($B65,[1]!Tabla_Numerador_VACUNADOS_ZBS,7,FALSE),0)</f>
        <v>35</v>
      </c>
      <c r="D65" s="11">
        <v>63</v>
      </c>
      <c r="E65" s="5">
        <f t="shared" si="1"/>
        <v>0.55555555555555558</v>
      </c>
      <c r="G65" s="10"/>
      <c r="H65" s="16"/>
    </row>
    <row r="66" spans="1:8" x14ac:dyDescent="0.3">
      <c r="A66" s="10" t="s">
        <v>103</v>
      </c>
      <c r="B66" s="9" t="s">
        <v>113</v>
      </c>
      <c r="C66" s="4">
        <f>IFERROR(VLOOKUP($B66,[1]!Tabla_Numerador_VACUNADOS_ZBS,7,FALSE),0)</f>
        <v>29</v>
      </c>
      <c r="D66" s="11">
        <v>78</v>
      </c>
      <c r="E66" s="5">
        <f t="shared" ref="E66:E97" si="2">IFERROR(IF(C66/D66&gt;1,1,C66/D66),"  -  ")</f>
        <v>0.37179487179487181</v>
      </c>
      <c r="G66" s="10"/>
      <c r="H66" s="16"/>
    </row>
    <row r="67" spans="1:8" x14ac:dyDescent="0.3">
      <c r="A67" s="10" t="s">
        <v>87</v>
      </c>
      <c r="B67" s="9" t="s">
        <v>105</v>
      </c>
      <c r="C67" s="4">
        <f>IFERROR(VLOOKUP($B67,[1]!Tabla_Numerador_VACUNADOS_ZBS,7,FALSE),0)</f>
        <v>47</v>
      </c>
      <c r="D67" s="11">
        <v>78</v>
      </c>
      <c r="E67" s="5">
        <f t="shared" si="2"/>
        <v>0.60256410256410253</v>
      </c>
      <c r="G67" s="10"/>
      <c r="H67" s="16"/>
    </row>
    <row r="68" spans="1:8" x14ac:dyDescent="0.3">
      <c r="A68" s="10" t="s">
        <v>109</v>
      </c>
      <c r="B68" s="12" t="s">
        <v>110</v>
      </c>
      <c r="C68" s="4">
        <f>IFERROR(VLOOKUP($B68,[1]!Tabla_Numerador_VACUNADOS_ZBS,7,FALSE),0)</f>
        <v>53</v>
      </c>
      <c r="D68" s="11">
        <v>90</v>
      </c>
      <c r="E68" s="5">
        <f t="shared" si="2"/>
        <v>0.58888888888888891</v>
      </c>
      <c r="G68" s="10"/>
      <c r="H68" s="16"/>
    </row>
    <row r="69" spans="1:8" x14ac:dyDescent="0.3">
      <c r="A69" s="10" t="s">
        <v>80</v>
      </c>
      <c r="B69" s="12" t="s">
        <v>81</v>
      </c>
      <c r="C69" s="4">
        <f>IFERROR(VLOOKUP($B69,[1]!Tabla_Numerador_VACUNADOS_ZBS,7,FALSE),0)</f>
        <v>123</v>
      </c>
      <c r="D69" s="11">
        <v>183</v>
      </c>
      <c r="E69" s="5">
        <f t="shared" si="2"/>
        <v>0.67213114754098358</v>
      </c>
      <c r="G69" s="10"/>
      <c r="H69" s="16"/>
    </row>
    <row r="70" spans="1:8" x14ac:dyDescent="0.3">
      <c r="A70" s="10" t="s">
        <v>135</v>
      </c>
      <c r="B70" s="9" t="s">
        <v>128</v>
      </c>
      <c r="C70" s="4">
        <f>IFERROR(VLOOKUP($B70,[1]!Tabla_Numerador_VACUNADOS_ZBS,7,FALSE),0)</f>
        <v>16</v>
      </c>
      <c r="D70" s="11">
        <v>82</v>
      </c>
      <c r="E70" s="5">
        <f t="shared" si="2"/>
        <v>0.1951219512195122</v>
      </c>
      <c r="G70" s="10"/>
      <c r="H70" s="16"/>
    </row>
    <row r="71" spans="1:8" x14ac:dyDescent="0.3">
      <c r="A71" s="10" t="s">
        <v>49</v>
      </c>
      <c r="B71" s="9" t="s">
        <v>72</v>
      </c>
      <c r="C71" s="4">
        <f>IFERROR(VLOOKUP($B71,[1]!Tabla_Numerador_VACUNADOS_ZBS,7,FALSE),0)</f>
        <v>42</v>
      </c>
      <c r="D71" s="11">
        <v>52</v>
      </c>
      <c r="E71" s="5">
        <f t="shared" si="2"/>
        <v>0.80769230769230771</v>
      </c>
      <c r="G71" s="10"/>
      <c r="H71" s="16"/>
    </row>
    <row r="72" spans="1:8" x14ac:dyDescent="0.3">
      <c r="A72" s="10" t="s">
        <v>63</v>
      </c>
      <c r="B72" s="9" t="s">
        <v>64</v>
      </c>
      <c r="C72" s="4">
        <f>IFERROR(VLOOKUP($B72,[1]!Tabla_Numerador_VACUNADOS_ZBS,7,FALSE),0)</f>
        <v>123</v>
      </c>
      <c r="D72" s="11">
        <v>161</v>
      </c>
      <c r="E72" s="5">
        <f t="shared" si="2"/>
        <v>0.7639751552795031</v>
      </c>
      <c r="G72" s="10"/>
      <c r="H72" s="16"/>
    </row>
    <row r="73" spans="1:8" x14ac:dyDescent="0.3">
      <c r="A73" s="10" t="s">
        <v>73</v>
      </c>
      <c r="B73" s="12" t="s">
        <v>74</v>
      </c>
      <c r="C73" s="4">
        <f>IFERROR(VLOOKUP($B73,[1]!Tabla_Numerador_VACUNADOS_ZBS,7,FALSE),0)</f>
        <v>116</v>
      </c>
      <c r="D73" s="11">
        <v>179</v>
      </c>
      <c r="E73" s="5">
        <f t="shared" si="2"/>
        <v>0.64804469273743015</v>
      </c>
      <c r="G73" s="10"/>
      <c r="H73" s="16"/>
    </row>
    <row r="74" spans="1:8" x14ac:dyDescent="0.3">
      <c r="A74" s="10" t="s">
        <v>116</v>
      </c>
      <c r="B74" s="9" t="s">
        <v>131</v>
      </c>
      <c r="C74" s="4">
        <f>IFERROR(VLOOKUP($B74,[1]!Tabla_Numerador_VACUNADOS_ZBS,7,FALSE),0)</f>
        <v>12</v>
      </c>
      <c r="D74" s="11">
        <v>71</v>
      </c>
      <c r="E74" s="5">
        <f t="shared" si="2"/>
        <v>0.16901408450704225</v>
      </c>
      <c r="G74" s="10"/>
      <c r="H74" s="16"/>
    </row>
    <row r="75" spans="1:8" x14ac:dyDescent="0.3">
      <c r="A75" s="10" t="s">
        <v>50</v>
      </c>
      <c r="B75" s="12" t="s">
        <v>51</v>
      </c>
      <c r="C75" s="4">
        <f>IFERROR(VLOOKUP($B75,[1]!Tabla_Numerador_VACUNADOS_ZBS,7,FALSE),0)</f>
        <v>35</v>
      </c>
      <c r="D75" s="11">
        <v>32</v>
      </c>
      <c r="E75" s="5">
        <f t="shared" si="2"/>
        <v>1</v>
      </c>
      <c r="G75" s="10"/>
      <c r="H75" s="16"/>
    </row>
    <row r="76" spans="1:8" x14ac:dyDescent="0.3">
      <c r="A76" s="10" t="s">
        <v>128</v>
      </c>
      <c r="B76" s="12" t="s">
        <v>129</v>
      </c>
      <c r="C76" s="4">
        <f>IFERROR(VLOOKUP($B76,[1]!Tabla_Numerador_VACUNADOS_ZBS,7,FALSE),0)</f>
        <v>11</v>
      </c>
      <c r="D76" s="11">
        <v>79</v>
      </c>
      <c r="E76" s="5">
        <f t="shared" si="2"/>
        <v>0.13924050632911392</v>
      </c>
      <c r="G76" s="10"/>
      <c r="H76" s="16"/>
    </row>
    <row r="77" spans="1:8" x14ac:dyDescent="0.3">
      <c r="A77" s="10" t="s">
        <v>81</v>
      </c>
      <c r="B77" s="9" t="s">
        <v>127</v>
      </c>
      <c r="C77" s="4">
        <f>IFERROR(VLOOKUP($B77,[1]!Tabla_Numerador_VACUNADOS_ZBS,7,FALSE),0)</f>
        <v>39</v>
      </c>
      <c r="D77" s="11">
        <v>107</v>
      </c>
      <c r="E77" s="5">
        <f t="shared" si="2"/>
        <v>0.3644859813084112</v>
      </c>
      <c r="G77" s="10"/>
      <c r="H77" s="16"/>
    </row>
    <row r="78" spans="1:8" x14ac:dyDescent="0.3">
      <c r="A78" s="10" t="s">
        <v>100</v>
      </c>
      <c r="B78" s="12" t="s">
        <v>101</v>
      </c>
      <c r="C78" s="4">
        <f>IFERROR(VLOOKUP($B78,[1]!Tabla_Numerador_VACUNADOS_ZBS,7,FALSE),0)</f>
        <v>125</v>
      </c>
      <c r="D78" s="11">
        <v>195</v>
      </c>
      <c r="E78" s="5">
        <f t="shared" si="2"/>
        <v>0.64102564102564108</v>
      </c>
      <c r="G78" s="10"/>
      <c r="H78" s="16"/>
    </row>
    <row r="79" spans="1:8" x14ac:dyDescent="0.3">
      <c r="A79" s="10" t="s">
        <v>104</v>
      </c>
      <c r="B79" s="9" t="s">
        <v>122</v>
      </c>
      <c r="C79" s="4">
        <f>IFERROR(VLOOKUP($B79,[1]!Tabla_Numerador_VACUNADOS_ZBS,7,FALSE),0)</f>
        <v>60</v>
      </c>
      <c r="D79" s="11">
        <v>176</v>
      </c>
      <c r="E79" s="5">
        <f t="shared" si="2"/>
        <v>0.34090909090909088</v>
      </c>
      <c r="G79" s="10"/>
      <c r="H79" s="16"/>
    </row>
    <row r="80" spans="1:8" x14ac:dyDescent="0.3">
      <c r="A80" s="10" t="s">
        <v>134</v>
      </c>
      <c r="B80" s="9" t="s">
        <v>134</v>
      </c>
      <c r="C80" s="4">
        <f>IFERROR(VLOOKUP($B80,[1]!Tabla_Numerador_VACUNADOS_ZBS,7,FALSE),0)</f>
        <v>20</v>
      </c>
      <c r="D80" s="11">
        <v>89</v>
      </c>
      <c r="E80" s="5">
        <f t="shared" si="2"/>
        <v>0.2247191011235955</v>
      </c>
      <c r="G80" s="10"/>
      <c r="H80" s="16"/>
    </row>
    <row r="81" spans="1:8" x14ac:dyDescent="0.3">
      <c r="A81" s="10" t="s">
        <v>75</v>
      </c>
      <c r="B81" s="9" t="s">
        <v>76</v>
      </c>
      <c r="C81" s="4">
        <f>IFERROR(VLOOKUP($B81,[1]!Tabla_Numerador_VACUNADOS_ZBS,7,FALSE),0)</f>
        <v>110</v>
      </c>
      <c r="D81" s="11">
        <v>119</v>
      </c>
      <c r="E81" s="5">
        <f t="shared" si="2"/>
        <v>0.92436974789915971</v>
      </c>
      <c r="G81" s="10"/>
      <c r="H81" s="16"/>
    </row>
    <row r="82" spans="1:8" x14ac:dyDescent="0.3">
      <c r="A82" s="10" t="s">
        <v>69</v>
      </c>
      <c r="B82" s="9" t="s">
        <v>114</v>
      </c>
      <c r="C82" s="4">
        <f>IFERROR(VLOOKUP($B82,[1]!Tabla_Numerador_VACUNADOS_ZBS,7,FALSE),0)</f>
        <v>95</v>
      </c>
      <c r="D82" s="11">
        <v>140</v>
      </c>
      <c r="E82" s="5">
        <f t="shared" si="2"/>
        <v>0.6785714285714286</v>
      </c>
      <c r="G82" s="10"/>
      <c r="H82" s="16"/>
    </row>
    <row r="83" spans="1:8" x14ac:dyDescent="0.3">
      <c r="B83" s="12" t="s">
        <v>133</v>
      </c>
      <c r="C83" s="4">
        <f>IFERROR(VLOOKUP($B83,[1]!Tabla_Numerador_VACUNADOS_ZBS,7,FALSE),0)</f>
        <v>51</v>
      </c>
      <c r="D83" s="11">
        <v>88</v>
      </c>
      <c r="E83" s="5">
        <f t="shared" si="2"/>
        <v>0.57954545454545459</v>
      </c>
      <c r="G83" s="10"/>
      <c r="H83" s="16"/>
    </row>
    <row r="84" spans="1:8" x14ac:dyDescent="0.3">
      <c r="A84" s="10" t="s">
        <v>129</v>
      </c>
      <c r="B84" s="9" t="s">
        <v>135</v>
      </c>
      <c r="C84" s="4">
        <f>IFERROR(VLOOKUP($B84,[1]!Tabla_Numerador_VACUNADOS_ZBS,7,FALSE),0)</f>
        <v>33</v>
      </c>
      <c r="D84" s="11">
        <v>104</v>
      </c>
      <c r="E84" s="5">
        <f t="shared" si="2"/>
        <v>0.31730769230769229</v>
      </c>
      <c r="G84" s="10"/>
      <c r="H84" s="16"/>
    </row>
    <row r="85" spans="1:8" x14ac:dyDescent="0.3">
      <c r="A85" s="10" t="s">
        <v>114</v>
      </c>
      <c r="B85" s="12" t="s">
        <v>116</v>
      </c>
      <c r="C85" s="4">
        <f>IFERROR(VLOOKUP($B85,[1]!Tabla_Numerador_VACUNADOS_ZBS,7,FALSE),0)</f>
        <v>53</v>
      </c>
      <c r="D85" s="11">
        <v>88</v>
      </c>
      <c r="E85" s="5">
        <f t="shared" si="2"/>
        <v>0.60227272727272729</v>
      </c>
      <c r="G85" s="10"/>
      <c r="H85" s="16"/>
    </row>
    <row r="86" spans="1:8" ht="15" thickBot="1" x14ac:dyDescent="0.35">
      <c r="A86" s="10" t="s">
        <v>115</v>
      </c>
      <c r="B86" s="18" t="s">
        <v>79</v>
      </c>
      <c r="C86" s="25">
        <f>IFERROR(VLOOKUP($B86,[1]!Tabla_Numerador_VACUNADOS_ZBS,7,FALSE),0)</f>
        <v>69</v>
      </c>
      <c r="D86" s="26">
        <v>107</v>
      </c>
      <c r="E86" s="22">
        <f t="shared" si="2"/>
        <v>0.64485981308411211</v>
      </c>
      <c r="G86" s="10"/>
      <c r="H86" s="16"/>
    </row>
    <row r="87" spans="1:8" x14ac:dyDescent="0.3">
      <c r="A87" s="10" t="s">
        <v>78</v>
      </c>
      <c r="B87" s="23" t="s">
        <v>47</v>
      </c>
      <c r="C87" s="24">
        <f>SUM(C1:C86)</f>
        <v>4445</v>
      </c>
      <c r="D87" s="24">
        <f>SUM(D1:D86)</f>
        <v>8886</v>
      </c>
      <c r="E87" s="21">
        <f t="shared" si="2"/>
        <v>0.5002250731487734</v>
      </c>
    </row>
  </sheetData>
  <sortState ref="A2:E87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D11" sqref="D11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136</v>
      </c>
      <c r="D1" s="1" t="s">
        <v>1</v>
      </c>
      <c r="E1" s="2" t="s">
        <v>2</v>
      </c>
    </row>
    <row r="2" spans="1:8" x14ac:dyDescent="0.3">
      <c r="A2" s="10"/>
      <c r="B2" s="12" t="s">
        <v>137</v>
      </c>
      <c r="C2" s="11">
        <f>IFERROR(VLOOKUP($B2,[1]!NumeradoresAreaEdades,7,FALSE),0)</f>
        <v>254</v>
      </c>
      <c r="D2" s="11">
        <v>338</v>
      </c>
      <c r="E2" s="14">
        <f t="shared" ref="E2:E11" si="0">C2/D2</f>
        <v>0.75147928994082835</v>
      </c>
      <c r="G2" s="16"/>
      <c r="H2" s="15"/>
    </row>
    <row r="3" spans="1:8" x14ac:dyDescent="0.3">
      <c r="A3" s="10"/>
      <c r="B3" s="12" t="s">
        <v>140</v>
      </c>
      <c r="C3" s="11">
        <f>IFERROR(VLOOKUP($B3,[1]!NumeradoresAreaEdades,7,FALSE),0)</f>
        <v>459</v>
      </c>
      <c r="D3" s="11">
        <v>736</v>
      </c>
      <c r="E3" s="14">
        <f t="shared" si="0"/>
        <v>0.62364130434782605</v>
      </c>
      <c r="G3" s="16"/>
      <c r="H3" s="15"/>
    </row>
    <row r="4" spans="1:8" x14ac:dyDescent="0.3">
      <c r="A4" s="10"/>
      <c r="B4" s="12" t="s">
        <v>143</v>
      </c>
      <c r="C4" s="11">
        <f>IFERROR(VLOOKUP($B4,[1]!NumeradoresAreaEdades,7,FALSE),0)</f>
        <v>196</v>
      </c>
      <c r="D4" s="11">
        <v>344</v>
      </c>
      <c r="E4" s="14">
        <f t="shared" si="0"/>
        <v>0.56976744186046513</v>
      </c>
      <c r="F4" s="10"/>
      <c r="G4" s="16"/>
      <c r="H4" s="15"/>
    </row>
    <row r="5" spans="1:8" x14ac:dyDescent="0.3">
      <c r="A5" s="10"/>
      <c r="B5" s="12" t="s">
        <v>139</v>
      </c>
      <c r="C5" s="11">
        <f>IFERROR(VLOOKUP($B5,[1]!NumeradoresAreaEdades,7,FALSE),0)</f>
        <v>861</v>
      </c>
      <c r="D5" s="11">
        <v>1570</v>
      </c>
      <c r="E5" s="14">
        <f t="shared" si="0"/>
        <v>0.5484076433121019</v>
      </c>
      <c r="G5" s="16"/>
      <c r="H5" s="15"/>
    </row>
    <row r="6" spans="1:8" x14ac:dyDescent="0.3">
      <c r="A6" s="10"/>
      <c r="B6" s="12" t="s">
        <v>138</v>
      </c>
      <c r="C6" s="11">
        <f>IFERROR(VLOOKUP($B6,[1]!NumeradoresAreaEdades,7,FALSE),0)</f>
        <v>170</v>
      </c>
      <c r="D6" s="11">
        <v>312</v>
      </c>
      <c r="E6" s="14">
        <f t="shared" si="0"/>
        <v>0.54487179487179482</v>
      </c>
      <c r="G6" s="16"/>
      <c r="H6" s="15"/>
    </row>
    <row r="7" spans="1:8" x14ac:dyDescent="0.3">
      <c r="A7" s="10"/>
      <c r="B7" s="12" t="s">
        <v>141</v>
      </c>
      <c r="C7" s="11">
        <f>IFERROR(VLOOKUP($B7,[1]!NumeradoresAreaEdades,7,FALSE),0)</f>
        <v>559</v>
      </c>
      <c r="D7" s="11">
        <v>1119</v>
      </c>
      <c r="E7" s="14">
        <f t="shared" si="0"/>
        <v>0.49955317247542447</v>
      </c>
      <c r="G7" s="16"/>
      <c r="H7" s="15"/>
    </row>
    <row r="8" spans="1:8" x14ac:dyDescent="0.3">
      <c r="A8" s="10"/>
      <c r="B8" s="12" t="s">
        <v>144</v>
      </c>
      <c r="C8" s="11">
        <f>IFERROR(VLOOKUP($B8,[1]!NumeradoresAreaEdades,7,FALSE),0)</f>
        <v>512</v>
      </c>
      <c r="D8" s="11">
        <v>1072</v>
      </c>
      <c r="E8" s="14">
        <f t="shared" si="0"/>
        <v>0.47761194029850745</v>
      </c>
      <c r="G8" s="16"/>
      <c r="H8" s="15"/>
    </row>
    <row r="9" spans="1:8" x14ac:dyDescent="0.3">
      <c r="A9" s="10"/>
      <c r="B9" s="12" t="s">
        <v>142</v>
      </c>
      <c r="C9" s="11">
        <f>IFERROR(VLOOKUP($B9,[1]!NumeradoresAreaEdades,7,FALSE),0)</f>
        <v>780</v>
      </c>
      <c r="D9" s="11">
        <v>1782</v>
      </c>
      <c r="E9" s="14">
        <f t="shared" si="0"/>
        <v>0.43771043771043772</v>
      </c>
      <c r="G9" s="16"/>
      <c r="H9" s="15"/>
    </row>
    <row r="10" spans="1:8" ht="15" thickBot="1" x14ac:dyDescent="0.35">
      <c r="A10" s="10"/>
      <c r="B10" s="18" t="s">
        <v>145</v>
      </c>
      <c r="C10" s="26">
        <f>IFERROR(VLOOKUP($B10,[1]!NumeradoresAreaEdades,7,FALSE),0)</f>
        <v>654</v>
      </c>
      <c r="D10" s="26">
        <v>1613</v>
      </c>
      <c r="E10" s="22">
        <f t="shared" si="0"/>
        <v>0.40545567265964044</v>
      </c>
      <c r="G10" s="16"/>
      <c r="H10" s="15"/>
    </row>
    <row r="11" spans="1:8" x14ac:dyDescent="0.3">
      <c r="B11" s="27" t="s">
        <v>47</v>
      </c>
      <c r="C11" s="19">
        <f>SUM(C1:C10)</f>
        <v>4445</v>
      </c>
      <c r="D11" s="19">
        <v>8886</v>
      </c>
      <c r="E11" s="28">
        <f t="shared" si="0"/>
        <v>0.5002250731487734</v>
      </c>
      <c r="H11" s="15"/>
    </row>
  </sheetData>
  <sortState ref="B2:E11">
    <sortCondition descending="1" ref="E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0" workbookViewId="0">
      <selection activeCell="C3" sqref="C3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7" x14ac:dyDescent="0.3">
      <c r="B1" s="1" t="s">
        <v>0</v>
      </c>
      <c r="C1" s="1" t="s">
        <v>1</v>
      </c>
      <c r="D1" s="2" t="s">
        <v>2</v>
      </c>
      <c r="F1" s="9"/>
    </row>
    <row r="2" spans="1:7" x14ac:dyDescent="0.3">
      <c r="A2" s="3" t="s">
        <v>3</v>
      </c>
      <c r="B2" s="1">
        <f>IFERROR(VLOOKUP($A2,[2]Numerador_VACUNADOS_MUNICIPIO!$A$2:$C$48,3,FALSE),0)</f>
        <v>3</v>
      </c>
      <c r="C2" s="4">
        <v>3</v>
      </c>
      <c r="D2" s="5">
        <f t="shared" ref="D2:D46" si="0">IFERROR(IF(B2/C2&gt;1,1,B2/C2),"  -  ")</f>
        <v>1</v>
      </c>
      <c r="F2" s="10"/>
      <c r="G2" s="16"/>
    </row>
    <row r="3" spans="1:7" x14ac:dyDescent="0.3">
      <c r="A3" s="3" t="s">
        <v>9</v>
      </c>
      <c r="B3" s="1">
        <f>IFERROR(VLOOKUP($A3,[2]Numerador_VACUNADOS_MUNICIPIO!$A$2:$C$48,3,FALSE),0)</f>
        <v>59</v>
      </c>
      <c r="C3" s="4">
        <v>142</v>
      </c>
      <c r="D3" s="5">
        <f t="shared" si="0"/>
        <v>0.41549295774647887</v>
      </c>
      <c r="F3" s="10"/>
      <c r="G3" s="16"/>
    </row>
    <row r="4" spans="1:7" x14ac:dyDescent="0.3">
      <c r="A4" s="3" t="s">
        <v>6</v>
      </c>
      <c r="B4" s="1">
        <f>IFERROR(VLOOKUP($A4,[2]Numerador_VACUNADOS_MUNICIPIO!$A$2:$C$48,3,FALSE),0)</f>
        <v>47</v>
      </c>
      <c r="C4" s="4">
        <v>131</v>
      </c>
      <c r="D4" s="5">
        <f t="shared" si="0"/>
        <v>0.35877862595419846</v>
      </c>
      <c r="F4" s="10"/>
      <c r="G4" s="16"/>
    </row>
    <row r="5" spans="1:7" x14ac:dyDescent="0.3">
      <c r="A5" s="3" t="s">
        <v>14</v>
      </c>
      <c r="B5" s="1">
        <f>IFERROR(VLOOKUP($A5,[2]Numerador_VACUNADOS_MUNICIPIO!$A$2:$C$48,3,FALSE),0)</f>
        <v>7</v>
      </c>
      <c r="C5" s="4">
        <v>22</v>
      </c>
      <c r="D5" s="5">
        <f t="shared" si="0"/>
        <v>0.31818181818181818</v>
      </c>
      <c r="F5" s="10"/>
      <c r="G5" s="16"/>
    </row>
    <row r="6" spans="1:7" x14ac:dyDescent="0.3">
      <c r="A6" s="3" t="s">
        <v>27</v>
      </c>
      <c r="B6" s="1">
        <f>IFERROR(VLOOKUP($A6,[2]Numerador_VACUNADOS_MUNICIPIO!$A$2:$C$48,3,FALSE),0)</f>
        <v>9</v>
      </c>
      <c r="C6" s="4">
        <v>32</v>
      </c>
      <c r="D6" s="5">
        <f t="shared" si="0"/>
        <v>0.28125</v>
      </c>
      <c r="F6" s="10"/>
      <c r="G6" s="16"/>
    </row>
    <row r="7" spans="1:7" x14ac:dyDescent="0.3">
      <c r="A7" s="3" t="s">
        <v>13</v>
      </c>
      <c r="B7" s="1">
        <f>IFERROR(VLOOKUP($A7,[2]Numerador_VACUNADOS_MUNICIPIO!$A$2:$C$48,3,FALSE),0)</f>
        <v>17</v>
      </c>
      <c r="C7" s="4">
        <v>64</v>
      </c>
      <c r="D7" s="5">
        <f t="shared" si="0"/>
        <v>0.265625</v>
      </c>
      <c r="F7" s="10"/>
      <c r="G7" s="16"/>
    </row>
    <row r="8" spans="1:7" x14ac:dyDescent="0.3">
      <c r="A8" s="3" t="s">
        <v>19</v>
      </c>
      <c r="B8" s="1">
        <f>IFERROR(VLOOKUP($A8,[2]Numerador_VACUNADOS_MUNICIPIO!$A$2:$C$48,3,FALSE),0)</f>
        <v>1</v>
      </c>
      <c r="C8" s="4">
        <v>4</v>
      </c>
      <c r="D8" s="5">
        <f t="shared" si="0"/>
        <v>0.25</v>
      </c>
      <c r="F8" s="10"/>
      <c r="G8" s="16"/>
    </row>
    <row r="9" spans="1:7" x14ac:dyDescent="0.3">
      <c r="A9" s="3" t="s">
        <v>26</v>
      </c>
      <c r="B9" s="1">
        <f>IFERROR(VLOOKUP($A9,[2]Numerador_VACUNADOS_MUNICIPIO!$A$2:$C$48,3,FALSE),0)</f>
        <v>47</v>
      </c>
      <c r="C9" s="4">
        <v>250</v>
      </c>
      <c r="D9" s="5">
        <f t="shared" si="0"/>
        <v>0.188</v>
      </c>
      <c r="F9" s="10"/>
      <c r="G9" s="16"/>
    </row>
    <row r="10" spans="1:7" x14ac:dyDescent="0.3">
      <c r="A10" s="3" t="s">
        <v>43</v>
      </c>
      <c r="B10" s="1">
        <f>IFERROR(VLOOKUP($A10,[2]Numerador_VACUNADOS_MUNICIPIO!$A$2:$C$48,3,FALSE),0)</f>
        <v>26</v>
      </c>
      <c r="C10" s="4">
        <v>201</v>
      </c>
      <c r="D10" s="5">
        <f t="shared" si="0"/>
        <v>0.12935323383084577</v>
      </c>
      <c r="F10" s="10"/>
      <c r="G10" s="16"/>
    </row>
    <row r="11" spans="1:7" x14ac:dyDescent="0.3">
      <c r="A11" s="3" t="s">
        <v>10</v>
      </c>
      <c r="B11" s="1">
        <f>IFERROR(VLOOKUP($A11,[2]Numerador_VACUNADOS_MUNICIPIO!$A$2:$C$48,3,FALSE),0)</f>
        <v>4</v>
      </c>
      <c r="C11" s="4">
        <v>39</v>
      </c>
      <c r="D11" s="5">
        <f t="shared" si="0"/>
        <v>0.10256410256410256</v>
      </c>
      <c r="F11" s="10"/>
      <c r="G11" s="16"/>
    </row>
    <row r="12" spans="1:7" x14ac:dyDescent="0.3">
      <c r="A12" s="3" t="s">
        <v>23</v>
      </c>
      <c r="B12" s="1">
        <f>IFERROR(VLOOKUP($A12,[2]Numerador_VACUNADOS_MUNICIPIO!$A$2:$C$48,3,FALSE),0)</f>
        <v>14</v>
      </c>
      <c r="C12" s="4">
        <v>140</v>
      </c>
      <c r="D12" s="5">
        <f t="shared" si="0"/>
        <v>0.1</v>
      </c>
      <c r="F12" s="10"/>
      <c r="G12" s="16"/>
    </row>
    <row r="13" spans="1:7" x14ac:dyDescent="0.3">
      <c r="A13" s="3" t="s">
        <v>24</v>
      </c>
      <c r="B13" s="1">
        <f>IFERROR(VLOOKUP($A13,[2]Numerador_VACUNADOS_MUNICIPIO!$A$2:$C$48,3,FALSE),0)</f>
        <v>266</v>
      </c>
      <c r="C13" s="4">
        <v>2862</v>
      </c>
      <c r="D13" s="5">
        <f t="shared" si="0"/>
        <v>9.2941998602375966E-2</v>
      </c>
      <c r="F13" s="10"/>
      <c r="G13" s="16"/>
    </row>
    <row r="14" spans="1:7" x14ac:dyDescent="0.3">
      <c r="A14" s="3" t="s">
        <v>22</v>
      </c>
      <c r="B14" s="1">
        <f>IFERROR(VLOOKUP($A14,[2]Numerador_VACUNADOS_MUNICIPIO!$A$2:$C$48,3,FALSE),0)</f>
        <v>23</v>
      </c>
      <c r="C14" s="4">
        <v>271</v>
      </c>
      <c r="D14" s="5">
        <f t="shared" si="0"/>
        <v>8.4870848708487087E-2</v>
      </c>
      <c r="F14" s="10"/>
      <c r="G14" s="16"/>
    </row>
    <row r="15" spans="1:7" x14ac:dyDescent="0.3">
      <c r="A15" s="3" t="s">
        <v>34</v>
      </c>
      <c r="B15" s="1">
        <f>IFERROR(VLOOKUP($A15,[2]Numerador_VACUNADOS_MUNICIPIO!$A$2:$C$48,3,FALSE),0)</f>
        <v>36</v>
      </c>
      <c r="C15" s="4">
        <v>439</v>
      </c>
      <c r="D15" s="5">
        <f t="shared" si="0"/>
        <v>8.2004555808656038E-2</v>
      </c>
      <c r="F15" s="10"/>
      <c r="G15" s="16"/>
    </row>
    <row r="16" spans="1:7" x14ac:dyDescent="0.3">
      <c r="A16" s="3" t="s">
        <v>5</v>
      </c>
      <c r="B16" s="1">
        <f>IFERROR(VLOOKUP($A16,[2]Numerador_VACUNADOS_MUNICIPIO!$A$2:$C$48,3,FALSE),0)</f>
        <v>4</v>
      </c>
      <c r="C16" s="4">
        <v>49</v>
      </c>
      <c r="D16" s="5">
        <f t="shared" si="0"/>
        <v>8.1632653061224483E-2</v>
      </c>
      <c r="F16" s="10"/>
      <c r="G16" s="16"/>
    </row>
    <row r="17" spans="1:7" x14ac:dyDescent="0.3">
      <c r="A17" s="3" t="s">
        <v>39</v>
      </c>
      <c r="B17" s="1">
        <f>IFERROR(VLOOKUP($A17,[2]Numerador_VACUNADOS_MUNICIPIO!$A$2:$C$48,3,FALSE),0)</f>
        <v>4</v>
      </c>
      <c r="C17" s="4">
        <v>55</v>
      </c>
      <c r="D17" s="5">
        <f t="shared" si="0"/>
        <v>7.2727272727272724E-2</v>
      </c>
    </row>
    <row r="18" spans="1:7" x14ac:dyDescent="0.3">
      <c r="A18" s="3" t="s">
        <v>29</v>
      </c>
      <c r="B18" s="1">
        <f>IFERROR(VLOOKUP($A18,[2]Numerador_VACUNADOS_MUNICIPIO!$A$2:$C$48,3,FALSE),0)</f>
        <v>38</v>
      </c>
      <c r="C18" s="4">
        <v>585</v>
      </c>
      <c r="D18" s="5">
        <f t="shared" si="0"/>
        <v>6.4957264957264962E-2</v>
      </c>
      <c r="F18" s="10"/>
      <c r="G18" s="16"/>
    </row>
    <row r="19" spans="1:7" x14ac:dyDescent="0.3">
      <c r="A19" s="3" t="s">
        <v>17</v>
      </c>
      <c r="B19" s="1">
        <f>IFERROR(VLOOKUP($A19,[2]Numerador_VACUNADOS_MUNICIPIO!$A$2:$C$48,3,FALSE),0)</f>
        <v>5</v>
      </c>
      <c r="C19" s="4">
        <v>77</v>
      </c>
      <c r="D19" s="5">
        <f t="shared" si="0"/>
        <v>6.4935064935064929E-2</v>
      </c>
      <c r="F19" s="10"/>
      <c r="G19" s="16"/>
    </row>
    <row r="20" spans="1:7" x14ac:dyDescent="0.3">
      <c r="A20" s="3" t="s">
        <v>36</v>
      </c>
      <c r="B20" s="1">
        <f>IFERROR(VLOOKUP($A20,[2]Numerador_VACUNADOS_MUNICIPIO!$A$2:$C$48,3,FALSE),0)</f>
        <v>79</v>
      </c>
      <c r="C20" s="4">
        <v>1227</v>
      </c>
      <c r="D20" s="5">
        <f t="shared" si="0"/>
        <v>6.4384678076609622E-2</v>
      </c>
      <c r="F20" s="10"/>
      <c r="G20" s="16"/>
    </row>
    <row r="21" spans="1:7" x14ac:dyDescent="0.3">
      <c r="A21" s="3" t="s">
        <v>16</v>
      </c>
      <c r="B21" s="1">
        <f>IFERROR(VLOOKUP($A21,[2]Numerador_VACUNADOS_MUNICIPIO!$A$2:$C$48,3,FALSE),0)</f>
        <v>13</v>
      </c>
      <c r="C21" s="4">
        <v>205</v>
      </c>
      <c r="D21" s="5">
        <f t="shared" si="0"/>
        <v>6.3414634146341464E-2</v>
      </c>
      <c r="F21" s="10"/>
      <c r="G21" s="16"/>
    </row>
    <row r="22" spans="1:7" x14ac:dyDescent="0.3">
      <c r="A22" s="3" t="s">
        <v>42</v>
      </c>
      <c r="B22" s="1">
        <f>IFERROR(VLOOKUP($A22,[2]Numerador_VACUNADOS_MUNICIPIO!$A$2:$C$48,3,FALSE),0)</f>
        <v>5</v>
      </c>
      <c r="C22" s="4">
        <v>98</v>
      </c>
      <c r="D22" s="5">
        <f t="shared" si="0"/>
        <v>5.1020408163265307E-2</v>
      </c>
      <c r="F22" s="10"/>
      <c r="G22" s="16"/>
    </row>
    <row r="23" spans="1:7" x14ac:dyDescent="0.3">
      <c r="A23" s="3" t="s">
        <v>38</v>
      </c>
      <c r="B23" s="1">
        <f>IFERROR(VLOOKUP($A23,[2]Numerador_VACUNADOS_MUNICIPIO!$A$2:$C$48,3,FALSE),0)</f>
        <v>9</v>
      </c>
      <c r="C23" s="4">
        <v>180</v>
      </c>
      <c r="D23" s="5">
        <f t="shared" si="0"/>
        <v>0.05</v>
      </c>
      <c r="F23" s="10"/>
      <c r="G23" s="16"/>
    </row>
    <row r="24" spans="1:7" x14ac:dyDescent="0.3">
      <c r="A24" s="3" t="s">
        <v>11</v>
      </c>
      <c r="B24" s="1">
        <f>IFERROR(VLOOKUP($A24,[2]Numerador_VACUNADOS_MUNICIPIO!$A$2:$C$48,3,FALSE),0)</f>
        <v>5</v>
      </c>
      <c r="C24" s="4">
        <v>147</v>
      </c>
      <c r="D24" s="5">
        <f t="shared" si="0"/>
        <v>3.4013605442176874E-2</v>
      </c>
      <c r="F24" s="10"/>
      <c r="G24" s="16"/>
    </row>
    <row r="25" spans="1:7" x14ac:dyDescent="0.3">
      <c r="A25" s="3" t="s">
        <v>15</v>
      </c>
      <c r="B25" s="1">
        <f>IFERROR(VLOOKUP($A25,[2]Numerador_VACUNADOS_MUNICIPIO!$A$2:$C$48,3,FALSE),0)</f>
        <v>8</v>
      </c>
      <c r="C25" s="4">
        <v>273</v>
      </c>
      <c r="D25" s="5">
        <f t="shared" si="0"/>
        <v>2.9304029304029304E-2</v>
      </c>
      <c r="F25" s="10"/>
      <c r="G25" s="16"/>
    </row>
    <row r="26" spans="1:7" x14ac:dyDescent="0.3">
      <c r="A26" s="3" t="s">
        <v>18</v>
      </c>
      <c r="B26" s="1">
        <f>IFERROR(VLOOKUP($A26,[2]Numerador_VACUNADOS_MUNICIPIO!$A$2:$C$48,3,FALSE),0)</f>
        <v>6</v>
      </c>
      <c r="C26" s="4">
        <v>221</v>
      </c>
      <c r="D26" s="5">
        <f t="shared" si="0"/>
        <v>2.7149321266968326E-2</v>
      </c>
      <c r="F26" s="10"/>
      <c r="G26" s="16"/>
    </row>
    <row r="27" spans="1:7" x14ac:dyDescent="0.3">
      <c r="A27" s="3" t="s">
        <v>7</v>
      </c>
      <c r="B27" s="1">
        <f>IFERROR(VLOOKUP($A27,[2]Numerador_VACUNADOS_MUNICIPIO!$A$2:$C$48,3,FALSE),0)</f>
        <v>2</v>
      </c>
      <c r="C27" s="4">
        <v>75</v>
      </c>
      <c r="D27" s="5">
        <f t="shared" si="0"/>
        <v>2.6666666666666668E-2</v>
      </c>
      <c r="F27" s="10"/>
      <c r="G27" s="16"/>
    </row>
    <row r="28" spans="1:7" x14ac:dyDescent="0.3">
      <c r="A28" s="3" t="s">
        <v>40</v>
      </c>
      <c r="B28" s="1">
        <f>IFERROR(VLOOKUP($A28,[2]Numerador_VACUNADOS_MUNICIPIO!$A$2:$C$48,3,FALSE),0)</f>
        <v>4</v>
      </c>
      <c r="C28" s="4">
        <v>153</v>
      </c>
      <c r="D28" s="5">
        <f t="shared" si="0"/>
        <v>2.6143790849673203E-2</v>
      </c>
      <c r="F28" s="10"/>
      <c r="G28" s="16"/>
    </row>
    <row r="29" spans="1:7" x14ac:dyDescent="0.3">
      <c r="A29" s="3" t="s">
        <v>37</v>
      </c>
      <c r="B29" s="1">
        <f>IFERROR(VLOOKUP($A29,[2]Numerador_VACUNADOS_MUNICIPIO!$A$2:$C$48,3,FALSE),0)</f>
        <v>2</v>
      </c>
      <c r="C29" s="4">
        <v>100</v>
      </c>
      <c r="D29" s="5">
        <f t="shared" si="0"/>
        <v>0.02</v>
      </c>
      <c r="F29" s="10"/>
      <c r="G29" s="16"/>
    </row>
    <row r="30" spans="1:7" x14ac:dyDescent="0.3">
      <c r="A30" s="3" t="s">
        <v>8</v>
      </c>
      <c r="B30" s="1">
        <f>IFERROR(VLOOKUP($A30,[2]Numerador_VACUNADOS_MUNICIPIO!$A$2:$C$48,3,FALSE),0)</f>
        <v>4</v>
      </c>
      <c r="C30" s="4">
        <v>220</v>
      </c>
      <c r="D30" s="5">
        <f t="shared" si="0"/>
        <v>1.8181818181818181E-2</v>
      </c>
      <c r="F30" s="10"/>
      <c r="G30" s="16"/>
    </row>
    <row r="31" spans="1:7" x14ac:dyDescent="0.3">
      <c r="A31" s="3" t="s">
        <v>30</v>
      </c>
      <c r="B31" s="1">
        <f>IFERROR(VLOOKUP($A31,[2]Numerador_VACUNADOS_MUNICIPIO!$A$2:$C$48,3,FALSE),0)</f>
        <v>1</v>
      </c>
      <c r="C31" s="4">
        <v>63</v>
      </c>
      <c r="D31" s="5">
        <f t="shared" si="0"/>
        <v>1.5873015873015872E-2</v>
      </c>
      <c r="F31" s="10"/>
      <c r="G31" s="16"/>
    </row>
    <row r="32" spans="1:7" x14ac:dyDescent="0.3">
      <c r="A32" s="3" t="s">
        <v>33</v>
      </c>
      <c r="B32" s="1">
        <f>IFERROR(VLOOKUP($A32,[2]Numerador_VACUNADOS_MUNICIPIO!$A$2:$C$48,3,FALSE),0)</f>
        <v>2</v>
      </c>
      <c r="C32" s="4">
        <v>131</v>
      </c>
      <c r="D32" s="5">
        <f t="shared" si="0"/>
        <v>1.5267175572519083E-2</v>
      </c>
      <c r="F32" s="10"/>
      <c r="G32" s="16"/>
    </row>
    <row r="33" spans="1:7" x14ac:dyDescent="0.3">
      <c r="A33" s="3" t="s">
        <v>46</v>
      </c>
      <c r="B33" s="1">
        <f>IFERROR(VLOOKUP($A33,[2]Numerador_VACUNADOS_MUNICIPIO!$A$2:$C$48,3,FALSE),0)</f>
        <v>1</v>
      </c>
      <c r="C33" s="4">
        <v>67</v>
      </c>
      <c r="D33" s="5">
        <f t="shared" si="0"/>
        <v>1.4925373134328358E-2</v>
      </c>
      <c r="F33" s="10"/>
      <c r="G33" s="16"/>
    </row>
    <row r="34" spans="1:7" x14ac:dyDescent="0.3">
      <c r="A34" s="3" t="s">
        <v>31</v>
      </c>
      <c r="B34" s="1">
        <f>IFERROR(VLOOKUP($A34,[2]Numerador_VACUNADOS_MUNICIPIO!$A$2:$C$48,3,FALSE),0)</f>
        <v>1</v>
      </c>
      <c r="C34" s="4">
        <v>78</v>
      </c>
      <c r="D34" s="5">
        <f t="shared" si="0"/>
        <v>1.282051282051282E-2</v>
      </c>
      <c r="F34" s="10"/>
      <c r="G34" s="16"/>
    </row>
    <row r="35" spans="1:7" x14ac:dyDescent="0.3">
      <c r="A35" s="3" t="s">
        <v>21</v>
      </c>
      <c r="B35" s="1">
        <f>IFERROR(VLOOKUP($A35,[2]Numerador_VACUNADOS_MUNICIPIO!$A$2:$C$48,3,FALSE),0)</f>
        <v>1</v>
      </c>
      <c r="C35" s="4">
        <v>122</v>
      </c>
      <c r="D35" s="5">
        <f t="shared" si="0"/>
        <v>8.1967213114754103E-3</v>
      </c>
      <c r="F35" s="10"/>
      <c r="G35" s="16"/>
    </row>
    <row r="36" spans="1:7" x14ac:dyDescent="0.3">
      <c r="A36" s="3" t="s">
        <v>32</v>
      </c>
      <c r="B36" s="1">
        <f>IFERROR(VLOOKUP($A36,[2]Numerador_VACUNADOS_MUNICIPIO!$A$2:$C$48,3,FALSE),0)</f>
        <v>1</v>
      </c>
      <c r="C36" s="4">
        <v>190</v>
      </c>
      <c r="D36" s="5">
        <f t="shared" si="0"/>
        <v>5.263157894736842E-3</v>
      </c>
      <c r="F36" s="10"/>
      <c r="G36" s="16"/>
    </row>
    <row r="37" spans="1:7" x14ac:dyDescent="0.3">
      <c r="A37" s="3" t="s">
        <v>4</v>
      </c>
      <c r="B37" s="1">
        <f>IFERROR(VLOOKUP($A37,[2]Numerador_VACUNADOS_MUNICIPIO!$A$2:$C$48,3,FALSE),0)</f>
        <v>0</v>
      </c>
      <c r="C37" s="4">
        <v>34</v>
      </c>
      <c r="D37" s="5">
        <f t="shared" si="0"/>
        <v>0</v>
      </c>
      <c r="F37" s="10"/>
      <c r="G37" s="16"/>
    </row>
    <row r="38" spans="1:7" x14ac:dyDescent="0.3">
      <c r="A38" s="3" t="s">
        <v>44</v>
      </c>
      <c r="B38" s="1">
        <f>IFERROR(VLOOKUP($A38,[2]Numerador_VACUNADOS_MUNICIPIO!$A$2:$C$48,3,FALSE),0)</f>
        <v>0</v>
      </c>
      <c r="C38" s="4">
        <v>12</v>
      </c>
      <c r="D38" s="5">
        <f t="shared" si="0"/>
        <v>0</v>
      </c>
    </row>
    <row r="39" spans="1:7" x14ac:dyDescent="0.3">
      <c r="A39" s="3" t="s">
        <v>45</v>
      </c>
      <c r="B39" s="1">
        <f>IFERROR(VLOOKUP($A39,[2]Numerador_VACUNADOS_MUNICIPIO!$A$2:$C$48,3,FALSE),0)</f>
        <v>0</v>
      </c>
      <c r="C39" s="4">
        <v>5</v>
      </c>
      <c r="D39" s="5">
        <f t="shared" si="0"/>
        <v>0</v>
      </c>
    </row>
    <row r="40" spans="1:7" x14ac:dyDescent="0.3">
      <c r="A40" s="3" t="s">
        <v>28</v>
      </c>
      <c r="B40" s="1">
        <f>IFERROR(VLOOKUP($A40,[2]Numerador_VACUNADOS_MUNICIPIO!$A$2:$C$48,3,FALSE),0)</f>
        <v>0</v>
      </c>
      <c r="C40" s="4">
        <v>33</v>
      </c>
      <c r="D40" s="5">
        <f t="shared" si="0"/>
        <v>0</v>
      </c>
    </row>
    <row r="41" spans="1:7" x14ac:dyDescent="0.3">
      <c r="A41" s="3" t="s">
        <v>25</v>
      </c>
      <c r="B41" s="1">
        <f>IFERROR(VLOOKUP($A41,[2]Numerador_VACUNADOS_MUNICIPIO!$A$2:$C$48,3,FALSE),0)</f>
        <v>0</v>
      </c>
      <c r="C41" s="4">
        <v>9</v>
      </c>
      <c r="D41" s="5">
        <f t="shared" si="0"/>
        <v>0</v>
      </c>
    </row>
    <row r="42" spans="1:7" x14ac:dyDescent="0.3">
      <c r="A42" s="3" t="s">
        <v>12</v>
      </c>
      <c r="B42" s="1">
        <f>IFERROR(VLOOKUP($A42,[2]Numerador_VACUNADOS_MUNICIPIO!$A$2:$C$48,3,FALSE),0)</f>
        <v>0</v>
      </c>
      <c r="C42" s="4">
        <v>90</v>
      </c>
      <c r="D42" s="5">
        <f t="shared" si="0"/>
        <v>0</v>
      </c>
    </row>
    <row r="43" spans="1:7" x14ac:dyDescent="0.3">
      <c r="A43" s="3" t="s">
        <v>20</v>
      </c>
      <c r="B43" s="1">
        <f>IFERROR(VLOOKUP($A43,[2]Numerador_VACUNADOS_MUNICIPIO!$A$2:$C$48,3,FALSE),0)</f>
        <v>0</v>
      </c>
      <c r="C43" s="4">
        <v>179</v>
      </c>
      <c r="D43" s="5">
        <f t="shared" si="0"/>
        <v>0</v>
      </c>
    </row>
    <row r="44" spans="1:7" ht="15" thickBot="1" x14ac:dyDescent="0.35">
      <c r="A44" s="18" t="s">
        <v>35</v>
      </c>
      <c r="B44" s="20">
        <f>IFERROR(VLOOKUP($A44,[2]Numerador_VACUNADOS_MUNICIPIO!$A$2:$C$48,3,FALSE),0)</f>
        <v>0</v>
      </c>
      <c r="C44" s="25">
        <v>127</v>
      </c>
      <c r="D44" s="22">
        <f t="shared" si="0"/>
        <v>0</v>
      </c>
    </row>
    <row r="45" spans="1:7" x14ac:dyDescent="0.3">
      <c r="A45" s="3" t="s">
        <v>41</v>
      </c>
      <c r="B45" s="1">
        <f>IFERROR(VLOOKUP($A45,[2]Numerador_VACUNADOS_MUNICIPIO!$A$2:$C$48,3,FALSE),0)</f>
        <v>0</v>
      </c>
      <c r="C45" s="4">
        <v>17</v>
      </c>
      <c r="D45" s="5">
        <f t="shared" si="0"/>
        <v>0</v>
      </c>
    </row>
    <row r="46" spans="1:7" x14ac:dyDescent="0.3">
      <c r="A46" s="17" t="s">
        <v>47</v>
      </c>
      <c r="B46" s="19">
        <f>SUM(B1:B45)</f>
        <v>754</v>
      </c>
      <c r="C46" s="19">
        <v>9420</v>
      </c>
      <c r="D46" s="21">
        <f t="shared" si="0"/>
        <v>8.0042462845010612E-2</v>
      </c>
    </row>
    <row r="47" spans="1:7" x14ac:dyDescent="0.3">
      <c r="F47" s="10"/>
      <c r="G47" s="16"/>
    </row>
  </sheetData>
  <sortState ref="A2:D48">
    <sortCondition descending="1" ref="D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B1" workbookViewId="0">
      <pane xSplit="1" ySplit="1" topLeftCell="C62" activePane="bottomRight" state="frozen"/>
      <selection activeCell="B1" sqref="B1"/>
      <selection pane="topRight" activeCell="C1" sqref="C1"/>
      <selection pane="bottomLeft" activeCell="B2" sqref="B2"/>
      <selection pane="bottomRight" activeCell="I74" sqref="I74"/>
    </sheetView>
  </sheetViews>
  <sheetFormatPr baseColWidth="10" defaultColWidth="11.44140625" defaultRowHeight="14.4" x14ac:dyDescent="0.3"/>
  <cols>
    <col min="1" max="1" width="11.44140625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8" x14ac:dyDescent="0.3">
      <c r="B1" s="9" t="s">
        <v>146</v>
      </c>
      <c r="C1" s="1" t="s">
        <v>0</v>
      </c>
      <c r="D1" s="1" t="s">
        <v>1</v>
      </c>
      <c r="E1" s="2" t="s">
        <v>2</v>
      </c>
    </row>
    <row r="2" spans="1:8" x14ac:dyDescent="0.3">
      <c r="A2" s="10" t="s">
        <v>52</v>
      </c>
      <c r="B2" s="12" t="s">
        <v>53</v>
      </c>
      <c r="C2" s="4">
        <f>IFERROR(VLOOKUP($B2,[2]!Tabla_Numerador_VACUNADOS_ZBS,3,FALSE),0)</f>
        <v>32</v>
      </c>
      <c r="D2" s="11">
        <v>73</v>
      </c>
      <c r="E2" s="5">
        <f t="shared" ref="E2:E33" si="0">IFERROR(IF(C2/D2&gt;1,1,C2/D2),"  -  ")</f>
        <v>0.43835616438356162</v>
      </c>
      <c r="G2" s="10"/>
      <c r="H2" s="16"/>
    </row>
    <row r="3" spans="1:8" x14ac:dyDescent="0.3">
      <c r="A3" s="10" t="s">
        <v>53</v>
      </c>
      <c r="B3" s="9" t="s">
        <v>63</v>
      </c>
      <c r="C3" s="4">
        <f>IFERROR(VLOOKUP($B3,[2]!Tabla_Numerador_VACUNADOS_ZBS,3,FALSE),0)</f>
        <v>73</v>
      </c>
      <c r="D3" s="11">
        <v>170</v>
      </c>
      <c r="E3" s="5">
        <f t="shared" si="0"/>
        <v>0.42941176470588233</v>
      </c>
      <c r="G3" s="10"/>
      <c r="H3" s="16"/>
    </row>
    <row r="4" spans="1:8" x14ac:dyDescent="0.3">
      <c r="A4" s="10" t="s">
        <v>50</v>
      </c>
      <c r="B4" s="12" t="s">
        <v>51</v>
      </c>
      <c r="C4" s="4">
        <f>IFERROR(VLOOKUP($B4,[2]!Tabla_Numerador_VACUNADOS_ZBS,3,FALSE),0)</f>
        <v>13</v>
      </c>
      <c r="D4" s="11">
        <v>32</v>
      </c>
      <c r="E4" s="5">
        <f t="shared" si="0"/>
        <v>0.40625</v>
      </c>
      <c r="G4" s="10"/>
      <c r="H4" s="16"/>
    </row>
    <row r="5" spans="1:8" x14ac:dyDescent="0.3">
      <c r="A5" s="10" t="s">
        <v>48</v>
      </c>
      <c r="B5" s="9" t="s">
        <v>62</v>
      </c>
      <c r="C5" s="4">
        <f>IFERROR(VLOOKUP($B5,[2]!Tabla_Numerador_VACUNADOS_ZBS,3,FALSE),0)</f>
        <v>48</v>
      </c>
      <c r="D5" s="11">
        <v>130</v>
      </c>
      <c r="E5" s="5">
        <f t="shared" si="0"/>
        <v>0.36923076923076925</v>
      </c>
      <c r="G5" s="10"/>
      <c r="H5" s="16"/>
    </row>
    <row r="6" spans="1:8" x14ac:dyDescent="0.3">
      <c r="A6" s="10" t="s">
        <v>55</v>
      </c>
      <c r="B6" s="12" t="s">
        <v>85</v>
      </c>
      <c r="C6" s="4">
        <f>IFERROR(VLOOKUP($B6,[2]!Tabla_Numerador_VACUNADOS_ZBS,3,FALSE),0)</f>
        <v>7</v>
      </c>
      <c r="D6" s="11">
        <v>19</v>
      </c>
      <c r="E6" s="5">
        <f t="shared" si="0"/>
        <v>0.36842105263157893</v>
      </c>
      <c r="G6" s="10"/>
      <c r="H6" s="16"/>
    </row>
    <row r="7" spans="1:8" x14ac:dyDescent="0.3">
      <c r="A7" s="10" t="s">
        <v>57</v>
      </c>
      <c r="B7" s="12" t="s">
        <v>81</v>
      </c>
      <c r="C7" s="4">
        <f>IFERROR(VLOOKUP($B7,[2]!Tabla_Numerador_VACUNADOS_ZBS,3,FALSE),0)</f>
        <v>62</v>
      </c>
      <c r="D7" s="11">
        <v>183</v>
      </c>
      <c r="E7" s="5">
        <f t="shared" si="0"/>
        <v>0.33879781420765026</v>
      </c>
      <c r="G7" s="10"/>
      <c r="H7" s="16"/>
    </row>
    <row r="8" spans="1:8" x14ac:dyDescent="0.3">
      <c r="A8" s="10" t="s">
        <v>66</v>
      </c>
      <c r="B8" s="12" t="s">
        <v>94</v>
      </c>
      <c r="C8" s="4">
        <f>IFERROR(VLOOKUP($B8,[2]!Tabla_Numerador_VACUNADOS_ZBS,3,FALSE),0)</f>
        <v>16</v>
      </c>
      <c r="D8" s="11">
        <v>60</v>
      </c>
      <c r="E8" s="5">
        <f t="shared" si="0"/>
        <v>0.26666666666666666</v>
      </c>
      <c r="G8" s="10"/>
      <c r="H8" s="16"/>
    </row>
    <row r="9" spans="1:8" x14ac:dyDescent="0.3">
      <c r="A9" s="10" t="s">
        <v>59</v>
      </c>
      <c r="B9" s="12" t="s">
        <v>74</v>
      </c>
      <c r="C9" s="4">
        <f>IFERROR(VLOOKUP($B9,[2]!Tabla_Numerador_VACUNADOS_ZBS,3,FALSE),0)</f>
        <v>42</v>
      </c>
      <c r="D9" s="11">
        <v>179</v>
      </c>
      <c r="E9" s="5">
        <f t="shared" si="0"/>
        <v>0.23463687150837989</v>
      </c>
      <c r="G9" s="10"/>
      <c r="H9" s="16"/>
    </row>
    <row r="10" spans="1:8" x14ac:dyDescent="0.3">
      <c r="A10" s="10" t="s">
        <v>84</v>
      </c>
      <c r="B10" s="12" t="s">
        <v>133</v>
      </c>
      <c r="C10" s="4">
        <f>IFERROR(VLOOKUP($B10,[2]!Tabla_Numerador_VACUNADOS_ZBS,3,FALSE),0)</f>
        <v>19</v>
      </c>
      <c r="D10" s="11">
        <v>88</v>
      </c>
      <c r="E10" s="5">
        <f t="shared" si="0"/>
        <v>0.21590909090909091</v>
      </c>
      <c r="G10" s="10"/>
      <c r="H10" s="16"/>
    </row>
    <row r="11" spans="1:8" x14ac:dyDescent="0.3">
      <c r="A11" s="10" t="s">
        <v>65</v>
      </c>
      <c r="B11" s="9" t="s">
        <v>107</v>
      </c>
      <c r="C11" s="4">
        <f>IFERROR(VLOOKUP($B11,[2]!Tabla_Numerador_VACUNADOS_ZBS,3,FALSE),0)</f>
        <v>2</v>
      </c>
      <c r="D11" s="11">
        <v>11</v>
      </c>
      <c r="E11" s="5">
        <f t="shared" si="0"/>
        <v>0.18181818181818182</v>
      </c>
      <c r="G11" s="10"/>
      <c r="H11" s="16"/>
    </row>
    <row r="12" spans="1:8" x14ac:dyDescent="0.3">
      <c r="A12" s="10" t="s">
        <v>67</v>
      </c>
      <c r="B12" s="9" t="s">
        <v>104</v>
      </c>
      <c r="C12" s="4">
        <f>IFERROR(VLOOKUP($B12,[2]!Tabla_Numerador_VACUNADOS_ZBS,3,FALSE),0)</f>
        <v>26</v>
      </c>
      <c r="D12" s="11">
        <v>145</v>
      </c>
      <c r="E12" s="5">
        <f t="shared" si="0"/>
        <v>0.1793103448275862</v>
      </c>
      <c r="G12" s="10"/>
      <c r="H12" s="16"/>
    </row>
    <row r="13" spans="1:8" x14ac:dyDescent="0.3">
      <c r="A13" s="10" t="s">
        <v>70</v>
      </c>
      <c r="B13" s="12" t="s">
        <v>77</v>
      </c>
      <c r="C13" s="4">
        <f>IFERROR(VLOOKUP($B13,[2]!Tabla_Numerador_VACUNADOS_ZBS,3,FALSE),0)</f>
        <v>21</v>
      </c>
      <c r="D13" s="11">
        <v>123</v>
      </c>
      <c r="E13" s="5">
        <f t="shared" si="0"/>
        <v>0.17073170731707318</v>
      </c>
      <c r="G13" s="10"/>
      <c r="H13" s="16"/>
    </row>
    <row r="14" spans="1:8" x14ac:dyDescent="0.3">
      <c r="A14" s="10" t="s">
        <v>106</v>
      </c>
      <c r="B14" s="9" t="s">
        <v>71</v>
      </c>
      <c r="C14" s="4">
        <f>IFERROR(VLOOKUP($B14,[2]!Tabla_Numerador_VACUNADOS_ZBS,3,FALSE),0)</f>
        <v>13</v>
      </c>
      <c r="D14" s="11">
        <v>83</v>
      </c>
      <c r="E14" s="5">
        <f t="shared" si="0"/>
        <v>0.15662650602409639</v>
      </c>
      <c r="G14" s="10"/>
      <c r="H14" s="16"/>
    </row>
    <row r="15" spans="1:8" x14ac:dyDescent="0.3">
      <c r="A15" s="10" t="s">
        <v>86</v>
      </c>
      <c r="B15" s="12" t="s">
        <v>117</v>
      </c>
      <c r="C15" s="4">
        <f>IFERROR(VLOOKUP($B15,[2]!Tabla_Numerador_VACUNADOS_ZBS,3,FALSE),0)</f>
        <v>28</v>
      </c>
      <c r="D15" s="11">
        <v>179</v>
      </c>
      <c r="E15" s="5">
        <f t="shared" si="0"/>
        <v>0.15642458100558659</v>
      </c>
      <c r="G15" s="10"/>
      <c r="H15" s="16"/>
    </row>
    <row r="16" spans="1:8" x14ac:dyDescent="0.3">
      <c r="A16" s="10" t="s">
        <v>49</v>
      </c>
      <c r="B16" s="12" t="s">
        <v>110</v>
      </c>
      <c r="C16" s="4">
        <f>IFERROR(VLOOKUP($B16,[2]!Tabla_Numerador_VACUNADOS_ZBS,3,FALSE),0)</f>
        <v>14</v>
      </c>
      <c r="D16" s="11">
        <v>90</v>
      </c>
      <c r="E16" s="5">
        <f t="shared" si="0"/>
        <v>0.15555555555555556</v>
      </c>
      <c r="G16" s="10"/>
      <c r="H16" s="16"/>
    </row>
    <row r="17" spans="1:8" x14ac:dyDescent="0.3">
      <c r="A17" s="10" t="s">
        <v>108</v>
      </c>
      <c r="B17" s="9" t="s">
        <v>57</v>
      </c>
      <c r="C17" s="4">
        <f>IFERROR(VLOOKUP($B17,[2]!Tabla_Numerador_VACUNADOS_ZBS,3,FALSE),0)</f>
        <v>26</v>
      </c>
      <c r="D17" s="11">
        <v>192</v>
      </c>
      <c r="E17" s="5">
        <f t="shared" si="0"/>
        <v>0.13541666666666666</v>
      </c>
      <c r="G17" s="10"/>
      <c r="H17" s="16"/>
    </row>
    <row r="18" spans="1:8" x14ac:dyDescent="0.3">
      <c r="A18" s="10" t="s">
        <v>63</v>
      </c>
      <c r="B18" s="12" t="s">
        <v>99</v>
      </c>
      <c r="C18" s="4">
        <f>IFERROR(VLOOKUP($B18,[2]!Tabla_Numerador_VACUNADOS_ZBS,3,FALSE),0)</f>
        <v>16</v>
      </c>
      <c r="D18" s="11">
        <v>123</v>
      </c>
      <c r="E18" s="5">
        <f t="shared" si="0"/>
        <v>0.13008130081300814</v>
      </c>
      <c r="G18" s="10"/>
      <c r="H18" s="16"/>
    </row>
    <row r="19" spans="1:8" x14ac:dyDescent="0.3">
      <c r="A19" s="10" t="s">
        <v>75</v>
      </c>
      <c r="B19" s="12" t="s">
        <v>54</v>
      </c>
      <c r="C19" s="4">
        <f>IFERROR(VLOOKUP($B19,[2]!Tabla_Numerador_VACUNADOS_ZBS,3,FALSE),0)</f>
        <v>5</v>
      </c>
      <c r="D19" s="11">
        <v>40</v>
      </c>
      <c r="E19" s="5">
        <f t="shared" si="0"/>
        <v>0.125</v>
      </c>
      <c r="G19" s="10"/>
      <c r="H19" s="16"/>
    </row>
    <row r="20" spans="1:8" x14ac:dyDescent="0.3">
      <c r="A20" s="10" t="s">
        <v>94</v>
      </c>
      <c r="B20" s="13" t="s">
        <v>90</v>
      </c>
      <c r="C20" s="4">
        <f>IFERROR(VLOOKUP($B20,[2]!Tabla_Numerador_VACUNADOS_ZBS,3,FALSE),0)</f>
        <v>14</v>
      </c>
      <c r="D20" s="11">
        <v>124</v>
      </c>
      <c r="E20" s="5">
        <f t="shared" si="0"/>
        <v>0.11290322580645161</v>
      </c>
      <c r="G20" s="10"/>
      <c r="H20" s="16"/>
    </row>
    <row r="21" spans="1:8" x14ac:dyDescent="0.3">
      <c r="A21" s="10" t="s">
        <v>56</v>
      </c>
      <c r="B21" s="9" t="s">
        <v>111</v>
      </c>
      <c r="C21" s="4">
        <f>IFERROR(VLOOKUP($B21,[2]!Tabla_Numerador_VACUNADOS_ZBS,3,FALSE),0)</f>
        <v>5</v>
      </c>
      <c r="D21" s="11">
        <v>48</v>
      </c>
      <c r="E21" s="5">
        <f t="shared" si="0"/>
        <v>0.10416666666666667</v>
      </c>
      <c r="G21" s="10"/>
      <c r="H21" s="16"/>
    </row>
    <row r="22" spans="1:8" x14ac:dyDescent="0.3">
      <c r="A22" s="10" t="s">
        <v>61</v>
      </c>
      <c r="B22" s="9" t="s">
        <v>58</v>
      </c>
      <c r="C22" s="4">
        <f>IFERROR(VLOOKUP($B22,[2]!Tabla_Numerador_VACUNADOS_ZBS,3,FALSE),0)</f>
        <v>3</v>
      </c>
      <c r="D22" s="11">
        <v>29</v>
      </c>
      <c r="E22" s="5">
        <f t="shared" si="0"/>
        <v>0.10344827586206896</v>
      </c>
      <c r="G22" s="10"/>
      <c r="H22" s="16"/>
    </row>
    <row r="23" spans="1:8" x14ac:dyDescent="0.3">
      <c r="A23" s="10" t="s">
        <v>60</v>
      </c>
      <c r="B23" s="9" t="s">
        <v>52</v>
      </c>
      <c r="C23" s="4">
        <f>IFERROR(VLOOKUP($B23,[2]!Tabla_Numerador_VACUNADOS_ZBS,3,FALSE),0)</f>
        <v>16</v>
      </c>
      <c r="D23" s="11">
        <v>164</v>
      </c>
      <c r="E23" s="5">
        <f t="shared" si="0"/>
        <v>9.7560975609756101E-2</v>
      </c>
      <c r="G23" s="10"/>
      <c r="H23" s="16"/>
    </row>
    <row r="24" spans="1:8" x14ac:dyDescent="0.3">
      <c r="A24" s="10" t="s">
        <v>96</v>
      </c>
      <c r="B24" s="12" t="s">
        <v>97</v>
      </c>
      <c r="C24" s="4">
        <f>IFERROR(VLOOKUP($B24,[2]!Tabla_Numerador_VACUNADOS_ZBS,3,FALSE),0)</f>
        <v>9</v>
      </c>
      <c r="D24" s="11">
        <v>94</v>
      </c>
      <c r="E24" s="5">
        <f t="shared" si="0"/>
        <v>9.5744680851063829E-2</v>
      </c>
      <c r="G24" s="10"/>
      <c r="H24" s="16"/>
    </row>
    <row r="25" spans="1:8" x14ac:dyDescent="0.3">
      <c r="A25" s="10" t="s">
        <v>91</v>
      </c>
      <c r="B25" s="12" t="s">
        <v>70</v>
      </c>
      <c r="C25" s="4">
        <f>IFERROR(VLOOKUP($B25,[2]!Tabla_Numerador_VACUNADOS_ZBS,3,FALSE),0)</f>
        <v>12</v>
      </c>
      <c r="D25" s="11">
        <v>126</v>
      </c>
      <c r="E25" s="5">
        <f t="shared" si="0"/>
        <v>9.5238095238095233E-2</v>
      </c>
      <c r="G25" s="10"/>
      <c r="H25" s="16"/>
    </row>
    <row r="26" spans="1:8" x14ac:dyDescent="0.3">
      <c r="A26" s="10" t="s">
        <v>78</v>
      </c>
      <c r="B26" s="12" t="s">
        <v>119</v>
      </c>
      <c r="C26" s="4">
        <f>IFERROR(VLOOKUP($B26,[2]!Tabla_Numerador_VACUNADOS_ZBS,3,FALSE),0)</f>
        <v>7</v>
      </c>
      <c r="D26" s="11">
        <v>74</v>
      </c>
      <c r="E26" s="5">
        <f t="shared" si="0"/>
        <v>9.45945945945946E-2</v>
      </c>
      <c r="G26" s="10"/>
      <c r="H26" s="16"/>
    </row>
    <row r="27" spans="1:8" x14ac:dyDescent="0.3">
      <c r="A27" s="10" t="s">
        <v>73</v>
      </c>
      <c r="B27" s="12" t="s">
        <v>93</v>
      </c>
      <c r="C27" s="4">
        <f>IFERROR(VLOOKUP($B27,[2]!Tabla_Numerador_VACUNADOS_ZBS,3,FALSE),0)</f>
        <v>6</v>
      </c>
      <c r="D27" s="11">
        <v>65</v>
      </c>
      <c r="E27" s="5">
        <f t="shared" si="0"/>
        <v>9.2307692307692313E-2</v>
      </c>
      <c r="G27" s="10"/>
      <c r="H27" s="16"/>
    </row>
    <row r="28" spans="1:8" x14ac:dyDescent="0.3">
      <c r="A28" s="10" t="s">
        <v>128</v>
      </c>
      <c r="B28" s="12" t="s">
        <v>56</v>
      </c>
      <c r="C28" s="4">
        <f>IFERROR(VLOOKUP($B28,[2]!Tabla_Numerador_VACUNADOS_ZBS,3,FALSE),0)</f>
        <v>4</v>
      </c>
      <c r="D28" s="11">
        <v>45</v>
      </c>
      <c r="E28" s="5">
        <f t="shared" si="0"/>
        <v>8.8888888888888892E-2</v>
      </c>
      <c r="G28" s="10"/>
      <c r="H28" s="16"/>
    </row>
    <row r="29" spans="1:8" x14ac:dyDescent="0.3">
      <c r="A29" s="10" t="s">
        <v>89</v>
      </c>
      <c r="B29" s="12" t="s">
        <v>68</v>
      </c>
      <c r="C29" s="4">
        <f>IFERROR(VLOOKUP($B29,[2]!Tabla_Numerador_VACUNADOS_ZBS,3,FALSE),0)</f>
        <v>3</v>
      </c>
      <c r="D29" s="11">
        <v>34</v>
      </c>
      <c r="E29" s="5">
        <f t="shared" si="0"/>
        <v>8.8235294117647065E-2</v>
      </c>
      <c r="G29" s="10"/>
      <c r="H29" s="16"/>
    </row>
    <row r="30" spans="1:8" x14ac:dyDescent="0.3">
      <c r="A30" s="10" t="s">
        <v>102</v>
      </c>
      <c r="B30" s="12" t="s">
        <v>109</v>
      </c>
      <c r="C30" s="4">
        <f>IFERROR(VLOOKUP($B30,[2]!Tabla_Numerador_VACUNADOS_ZBS,3,FALSE),0)</f>
        <v>13</v>
      </c>
      <c r="D30" s="11">
        <v>148</v>
      </c>
      <c r="E30" s="5">
        <f t="shared" si="0"/>
        <v>8.7837837837837843E-2</v>
      </c>
      <c r="G30" s="10"/>
      <c r="H30" s="16"/>
    </row>
    <row r="31" spans="1:8" x14ac:dyDescent="0.3">
      <c r="A31" s="10" t="s">
        <v>80</v>
      </c>
      <c r="B31" s="12" t="s">
        <v>96</v>
      </c>
      <c r="C31" s="4">
        <f>IFERROR(VLOOKUP($B31,[2]!Tabla_Numerador_VACUNADOS_ZBS,3,FALSE),0)</f>
        <v>7</v>
      </c>
      <c r="D31" s="11">
        <v>80</v>
      </c>
      <c r="E31" s="5">
        <f t="shared" si="0"/>
        <v>8.7499999999999994E-2</v>
      </c>
      <c r="G31" s="10"/>
      <c r="H31" s="16"/>
    </row>
    <row r="32" spans="1:8" x14ac:dyDescent="0.3">
      <c r="A32" s="10" t="s">
        <v>77</v>
      </c>
      <c r="B32" s="12" t="s">
        <v>92</v>
      </c>
      <c r="C32" s="4">
        <f>IFERROR(VLOOKUP($B32,[2]!Tabla_Numerador_VACUNADOS_ZBS,3,FALSE),0)</f>
        <v>6</v>
      </c>
      <c r="D32" s="11">
        <v>74</v>
      </c>
      <c r="E32" s="5">
        <f t="shared" si="0"/>
        <v>8.1081081081081086E-2</v>
      </c>
      <c r="G32" s="10"/>
      <c r="H32" s="16"/>
    </row>
    <row r="33" spans="1:8" x14ac:dyDescent="0.3">
      <c r="B33" s="9" t="s">
        <v>49</v>
      </c>
      <c r="C33" s="4">
        <f>IFERROR(VLOOKUP($B33,[2]!Tabla_Numerador_VACUNADOS_ZBS,3,FALSE),0)</f>
        <v>1</v>
      </c>
      <c r="D33" s="11">
        <v>13</v>
      </c>
      <c r="E33" s="5">
        <f t="shared" si="0"/>
        <v>7.6923076923076927E-2</v>
      </c>
    </row>
    <row r="34" spans="1:8" x14ac:dyDescent="0.3">
      <c r="A34" s="10" t="s">
        <v>72</v>
      </c>
      <c r="B34" s="12" t="s">
        <v>79</v>
      </c>
      <c r="C34" s="4">
        <f>IFERROR(VLOOKUP($B34,[2]!Tabla_Numerador_VACUNADOS_ZBS,3,FALSE),0)</f>
        <v>8</v>
      </c>
      <c r="D34" s="11">
        <v>107</v>
      </c>
      <c r="E34" s="5">
        <f t="shared" ref="E34:E65" si="1">IFERROR(IF(C34/D34&gt;1,1,C34/D34),"  -  ")</f>
        <v>7.476635514018691E-2</v>
      </c>
      <c r="G34" s="10"/>
      <c r="H34" s="16"/>
    </row>
    <row r="35" spans="1:8" x14ac:dyDescent="0.3">
      <c r="A35" s="10" t="s">
        <v>88</v>
      </c>
      <c r="B35" s="12" t="s">
        <v>126</v>
      </c>
      <c r="C35" s="4">
        <f>IFERROR(VLOOKUP($B35,[2]!Tabla_Numerador_VACUNADOS_ZBS,3,FALSE),0)</f>
        <v>6</v>
      </c>
      <c r="D35" s="11">
        <v>89</v>
      </c>
      <c r="E35" s="5">
        <f t="shared" si="1"/>
        <v>6.741573033707865E-2</v>
      </c>
      <c r="G35" s="10"/>
      <c r="H35" s="16"/>
    </row>
    <row r="36" spans="1:8" x14ac:dyDescent="0.3">
      <c r="A36" s="10" t="s">
        <v>121</v>
      </c>
      <c r="B36" s="9" t="s">
        <v>135</v>
      </c>
      <c r="C36" s="4">
        <f>IFERROR(VLOOKUP($B36,[2]!Tabla_Numerador_VACUNADOS_ZBS,3,FALSE),0)</f>
        <v>7</v>
      </c>
      <c r="D36" s="11">
        <v>104</v>
      </c>
      <c r="E36" s="5">
        <f t="shared" si="1"/>
        <v>6.7307692307692304E-2</v>
      </c>
      <c r="G36" s="10"/>
      <c r="H36" s="16"/>
    </row>
    <row r="37" spans="1:8" x14ac:dyDescent="0.3">
      <c r="A37" s="10" t="s">
        <v>97</v>
      </c>
      <c r="B37" s="12" t="s">
        <v>86</v>
      </c>
      <c r="C37" s="4">
        <f>IFERROR(VLOOKUP($B37,[2]!Tabla_Numerador_VACUNADOS_ZBS,3,FALSE),0)</f>
        <v>9</v>
      </c>
      <c r="D37" s="11">
        <v>135</v>
      </c>
      <c r="E37" s="5">
        <f t="shared" si="1"/>
        <v>6.6666666666666666E-2</v>
      </c>
      <c r="G37" s="10"/>
      <c r="H37" s="16"/>
    </row>
    <row r="38" spans="1:8" x14ac:dyDescent="0.3">
      <c r="A38" s="10" t="s">
        <v>90</v>
      </c>
      <c r="B38" s="9" t="s">
        <v>80</v>
      </c>
      <c r="C38" s="4">
        <f>IFERROR(VLOOKUP($B38,[2]!Tabla_Numerador_VACUNADOS_ZBS,3,FALSE),0)</f>
        <v>12</v>
      </c>
      <c r="D38" s="11">
        <v>190</v>
      </c>
      <c r="E38" s="5">
        <f t="shared" si="1"/>
        <v>6.3157894736842107E-2</v>
      </c>
      <c r="G38" s="10"/>
      <c r="H38" s="16"/>
    </row>
    <row r="39" spans="1:8" x14ac:dyDescent="0.3">
      <c r="A39" s="10" t="s">
        <v>113</v>
      </c>
      <c r="B39" s="9" t="s">
        <v>61</v>
      </c>
      <c r="C39" s="4">
        <f>IFERROR(VLOOKUP($B39,[2]!Tabla_Numerador_VACUNADOS_ZBS,3,FALSE),0)</f>
        <v>13</v>
      </c>
      <c r="D39" s="11">
        <v>211</v>
      </c>
      <c r="E39" s="5">
        <f t="shared" si="1"/>
        <v>6.1611374407582936E-2</v>
      </c>
      <c r="G39" s="10"/>
      <c r="H39" s="16"/>
    </row>
    <row r="40" spans="1:8" x14ac:dyDescent="0.3">
      <c r="A40" s="10" t="s">
        <v>82</v>
      </c>
      <c r="B40" s="9" t="s">
        <v>72</v>
      </c>
      <c r="C40" s="4">
        <f>IFERROR(VLOOKUP($B40,[2]!Tabla_Numerador_VACUNADOS_ZBS,3,FALSE),0)</f>
        <v>3</v>
      </c>
      <c r="D40" s="11">
        <v>52</v>
      </c>
      <c r="E40" s="5">
        <f t="shared" si="1"/>
        <v>5.7692307692307696E-2</v>
      </c>
      <c r="G40" s="10"/>
      <c r="H40" s="16"/>
    </row>
    <row r="41" spans="1:8" x14ac:dyDescent="0.3">
      <c r="A41" s="10" t="s">
        <v>109</v>
      </c>
      <c r="B41" s="12" t="s">
        <v>116</v>
      </c>
      <c r="C41" s="4">
        <f>IFERROR(VLOOKUP($B41,[2]!Tabla_Numerador_VACUNADOS_ZBS,3,FALSE),0)</f>
        <v>5</v>
      </c>
      <c r="D41" s="11">
        <v>88</v>
      </c>
      <c r="E41" s="5">
        <f t="shared" si="1"/>
        <v>5.6818181818181816E-2</v>
      </c>
      <c r="G41" s="10"/>
      <c r="H41" s="16"/>
    </row>
    <row r="42" spans="1:8" x14ac:dyDescent="0.3">
      <c r="A42" s="10" t="s">
        <v>79</v>
      </c>
      <c r="B42" s="9" t="s">
        <v>134</v>
      </c>
      <c r="C42" s="4">
        <f>IFERROR(VLOOKUP($B42,[2]!Tabla_Numerador_VACUNADOS_ZBS,3,FALSE),0)</f>
        <v>5</v>
      </c>
      <c r="D42" s="11">
        <v>89</v>
      </c>
      <c r="E42" s="5">
        <f t="shared" si="1"/>
        <v>5.6179775280898875E-2</v>
      </c>
      <c r="G42" s="10"/>
      <c r="H42" s="16"/>
    </row>
    <row r="43" spans="1:8" x14ac:dyDescent="0.3">
      <c r="A43" s="10" t="s">
        <v>116</v>
      </c>
      <c r="B43" s="12" t="s">
        <v>124</v>
      </c>
      <c r="C43" s="4">
        <f>IFERROR(VLOOKUP($B43,[2]!Tabla_Numerador_VACUNADOS_ZBS,3,FALSE),0)</f>
        <v>10</v>
      </c>
      <c r="D43" s="11">
        <v>185</v>
      </c>
      <c r="E43" s="5">
        <f t="shared" si="1"/>
        <v>5.4054054054054057E-2</v>
      </c>
      <c r="G43" s="10"/>
      <c r="H43" s="16"/>
    </row>
    <row r="44" spans="1:8" x14ac:dyDescent="0.3">
      <c r="A44" s="10" t="s">
        <v>104</v>
      </c>
      <c r="B44" s="9" t="s">
        <v>98</v>
      </c>
      <c r="C44" s="4">
        <f>IFERROR(VLOOKUP($B44,[2]!Tabla_Numerador_VACUNADOS_ZBS,3,FALSE),0)</f>
        <v>5</v>
      </c>
      <c r="D44" s="11">
        <v>94</v>
      </c>
      <c r="E44" s="5">
        <f t="shared" si="1"/>
        <v>5.3191489361702128E-2</v>
      </c>
      <c r="G44" s="10"/>
      <c r="H44" s="16"/>
    </row>
    <row r="45" spans="1:8" x14ac:dyDescent="0.3">
      <c r="A45" s="10" t="s">
        <v>107</v>
      </c>
      <c r="B45" s="12" t="s">
        <v>108</v>
      </c>
      <c r="C45" s="4">
        <f>IFERROR(VLOOKUP($B45,[2]!Tabla_Numerador_VACUNADOS_ZBS,3,FALSE),0)</f>
        <v>9</v>
      </c>
      <c r="D45" s="11">
        <v>182</v>
      </c>
      <c r="E45" s="5">
        <f t="shared" si="1"/>
        <v>4.9450549450549448E-2</v>
      </c>
      <c r="G45" s="10"/>
      <c r="H45" s="16"/>
    </row>
    <row r="46" spans="1:8" x14ac:dyDescent="0.3">
      <c r="A46" s="10" t="s">
        <v>117</v>
      </c>
      <c r="B46" s="9" t="s">
        <v>128</v>
      </c>
      <c r="C46" s="4">
        <f>IFERROR(VLOOKUP($B46,[2]!Tabla_Numerador_VACUNADOS_ZBS,3,FALSE),0)</f>
        <v>4</v>
      </c>
      <c r="D46" s="11">
        <v>82</v>
      </c>
      <c r="E46" s="5">
        <f t="shared" si="1"/>
        <v>4.878048780487805E-2</v>
      </c>
      <c r="G46" s="10"/>
      <c r="H46" s="16"/>
    </row>
    <row r="47" spans="1:8" x14ac:dyDescent="0.3">
      <c r="A47" s="10" t="s">
        <v>62</v>
      </c>
      <c r="B47" s="12" t="s">
        <v>73</v>
      </c>
      <c r="C47" s="4">
        <f>IFERROR(VLOOKUP($B47,[2]!Tabla_Numerador_VACUNADOS_ZBS,3,FALSE),0)</f>
        <v>4</v>
      </c>
      <c r="D47" s="11">
        <v>83</v>
      </c>
      <c r="E47" s="5">
        <f t="shared" si="1"/>
        <v>4.8192771084337352E-2</v>
      </c>
      <c r="G47" s="10"/>
      <c r="H47" s="16"/>
    </row>
    <row r="48" spans="1:8" x14ac:dyDescent="0.3">
      <c r="A48" s="10" t="s">
        <v>71</v>
      </c>
      <c r="B48" s="9" t="s">
        <v>95</v>
      </c>
      <c r="C48" s="4">
        <f>IFERROR(VLOOKUP($B48,[2]!Tabla_Numerador_VACUNADOS_ZBS,3,FALSE),0)</f>
        <v>5</v>
      </c>
      <c r="D48" s="11">
        <v>111</v>
      </c>
      <c r="E48" s="5">
        <f t="shared" si="1"/>
        <v>4.5045045045045043E-2</v>
      </c>
      <c r="G48" s="10"/>
      <c r="H48" s="16"/>
    </row>
    <row r="49" spans="1:8" x14ac:dyDescent="0.3">
      <c r="A49" s="10" t="s">
        <v>122</v>
      </c>
      <c r="B49" s="9" t="s">
        <v>76</v>
      </c>
      <c r="C49" s="4">
        <f>IFERROR(VLOOKUP($B49,[2]!Tabla_Numerador_VACUNADOS_ZBS,3,FALSE),0)</f>
        <v>5</v>
      </c>
      <c r="D49" s="11">
        <v>119</v>
      </c>
      <c r="E49" s="5">
        <f t="shared" si="1"/>
        <v>4.2016806722689079E-2</v>
      </c>
      <c r="G49" s="10"/>
      <c r="H49" s="16"/>
    </row>
    <row r="50" spans="1:8" x14ac:dyDescent="0.3">
      <c r="A50" s="10" t="s">
        <v>115</v>
      </c>
      <c r="B50" s="9" t="s">
        <v>113</v>
      </c>
      <c r="C50" s="4">
        <f>IFERROR(VLOOKUP($B50,[2]!Tabla_Numerador_VACUNADOS_ZBS,3,FALSE),0)</f>
        <v>3</v>
      </c>
      <c r="D50" s="11">
        <v>78</v>
      </c>
      <c r="E50" s="5">
        <f t="shared" si="1"/>
        <v>3.8461538461538464E-2</v>
      </c>
      <c r="G50" s="10"/>
      <c r="H50" s="16"/>
    </row>
    <row r="51" spans="1:8" x14ac:dyDescent="0.3">
      <c r="A51" s="10" t="s">
        <v>87</v>
      </c>
      <c r="B51" s="9" t="s">
        <v>127</v>
      </c>
      <c r="C51" s="4">
        <f>IFERROR(VLOOKUP($B51,[2]!Tabla_Numerador_VACUNADOS_ZBS,3,FALSE),0)</f>
        <v>4</v>
      </c>
      <c r="D51" s="11">
        <v>107</v>
      </c>
      <c r="E51" s="5">
        <f t="shared" si="1"/>
        <v>3.7383177570093455E-2</v>
      </c>
      <c r="G51" s="10"/>
      <c r="H51" s="16"/>
    </row>
    <row r="52" spans="1:8" x14ac:dyDescent="0.3">
      <c r="A52" s="10" t="s">
        <v>133</v>
      </c>
      <c r="B52" s="12" t="s">
        <v>125</v>
      </c>
      <c r="C52" s="4">
        <f>IFERROR(VLOOKUP($B52,[2]!Tabla_Numerador_VACUNADOS_ZBS,3,FALSE),0)</f>
        <v>2</v>
      </c>
      <c r="D52" s="11">
        <v>59</v>
      </c>
      <c r="E52" s="5">
        <f t="shared" si="1"/>
        <v>3.3898305084745763E-2</v>
      </c>
      <c r="G52" s="10"/>
      <c r="H52" s="16"/>
    </row>
    <row r="53" spans="1:8" x14ac:dyDescent="0.3">
      <c r="A53" s="10" t="s">
        <v>69</v>
      </c>
      <c r="B53" s="12" t="s">
        <v>87</v>
      </c>
      <c r="C53" s="4">
        <f>IFERROR(VLOOKUP($B53,[2]!Tabla_Numerador_VACUNADOS_ZBS,3,FALSE),0)</f>
        <v>5</v>
      </c>
      <c r="D53" s="11">
        <v>149</v>
      </c>
      <c r="E53" s="5">
        <f t="shared" si="1"/>
        <v>3.3557046979865772E-2</v>
      </c>
      <c r="G53" s="10"/>
      <c r="H53" s="16"/>
    </row>
    <row r="54" spans="1:8" x14ac:dyDescent="0.3">
      <c r="A54" s="10" t="s">
        <v>58</v>
      </c>
      <c r="B54" s="9" t="s">
        <v>91</v>
      </c>
      <c r="C54" s="4">
        <f>IFERROR(VLOOKUP($B54,[2]!Tabla_Numerador_VACUNADOS_ZBS,3,FALSE),0)</f>
        <v>4</v>
      </c>
      <c r="D54" s="11">
        <v>121</v>
      </c>
      <c r="E54" s="5">
        <f t="shared" si="1"/>
        <v>3.3057851239669422E-2</v>
      </c>
      <c r="G54" s="10"/>
      <c r="H54" s="16"/>
    </row>
    <row r="55" spans="1:8" x14ac:dyDescent="0.3">
      <c r="A55" s="10" t="s">
        <v>92</v>
      </c>
      <c r="B55" s="9" t="s">
        <v>64</v>
      </c>
      <c r="C55" s="4">
        <f>IFERROR(VLOOKUP($B55,[2]!Tabla_Numerador_VACUNADOS_ZBS,3,FALSE),0)</f>
        <v>5</v>
      </c>
      <c r="D55" s="11">
        <v>161</v>
      </c>
      <c r="E55" s="5">
        <f t="shared" si="1"/>
        <v>3.1055900621118012E-2</v>
      </c>
      <c r="G55" s="10"/>
      <c r="H55" s="16"/>
    </row>
    <row r="56" spans="1:8" x14ac:dyDescent="0.3">
      <c r="A56" s="10" t="s">
        <v>111</v>
      </c>
      <c r="B56" s="12" t="s">
        <v>65</v>
      </c>
      <c r="C56" s="4">
        <f>IFERROR(VLOOKUP($B56,[2]!Tabla_Numerador_VACUNADOS_ZBS,3,FALSE),0)</f>
        <v>2</v>
      </c>
      <c r="D56" s="11">
        <v>72</v>
      </c>
      <c r="E56" s="5">
        <f t="shared" si="1"/>
        <v>2.7777777777777776E-2</v>
      </c>
      <c r="G56" s="10"/>
      <c r="H56" s="16"/>
    </row>
    <row r="57" spans="1:8" x14ac:dyDescent="0.3">
      <c r="A57" s="10" t="s">
        <v>100</v>
      </c>
      <c r="B57" s="12" t="s">
        <v>115</v>
      </c>
      <c r="C57" s="4">
        <f>IFERROR(VLOOKUP($B57,[2]!Tabla_Numerador_VACUNADOS_ZBS,3,FALSE),0)</f>
        <v>6</v>
      </c>
      <c r="D57" s="11">
        <v>221</v>
      </c>
      <c r="E57" s="5">
        <f t="shared" si="1"/>
        <v>2.7149321266968326E-2</v>
      </c>
      <c r="G57" s="10"/>
      <c r="H57" s="16"/>
    </row>
    <row r="58" spans="1:8" x14ac:dyDescent="0.3">
      <c r="A58" s="10" t="s">
        <v>124</v>
      </c>
      <c r="B58" s="12" t="s">
        <v>88</v>
      </c>
      <c r="C58" s="4">
        <f>IFERROR(VLOOKUP($B58,[2]!Tabla_Numerador_VACUNADOS_ZBS,3,FALSE),0)</f>
        <v>2</v>
      </c>
      <c r="D58" s="11">
        <v>78</v>
      </c>
      <c r="E58" s="5">
        <f t="shared" si="1"/>
        <v>2.564102564102564E-2</v>
      </c>
      <c r="G58" s="10"/>
      <c r="H58" s="16"/>
    </row>
    <row r="59" spans="1:8" x14ac:dyDescent="0.3">
      <c r="A59" s="10" t="s">
        <v>120</v>
      </c>
      <c r="B59" s="9" t="s">
        <v>105</v>
      </c>
      <c r="C59" s="4">
        <f>IFERROR(VLOOKUP($B59,[2]!Tabla_Numerador_VACUNADOS_ZBS,3,FALSE),0)</f>
        <v>2</v>
      </c>
      <c r="D59" s="11">
        <v>78</v>
      </c>
      <c r="E59" s="5">
        <f t="shared" si="1"/>
        <v>2.564102564102564E-2</v>
      </c>
      <c r="G59" s="10"/>
      <c r="H59" s="16"/>
    </row>
    <row r="60" spans="1:8" x14ac:dyDescent="0.3">
      <c r="A60" s="10" t="s">
        <v>76</v>
      </c>
      <c r="B60" s="12" t="s">
        <v>75</v>
      </c>
      <c r="C60" s="4">
        <f>IFERROR(VLOOKUP($B60,[2]!Tabla_Numerador_VACUNADOS_ZBS,3,FALSE),0)</f>
        <v>3</v>
      </c>
      <c r="D60" s="11">
        <v>135</v>
      </c>
      <c r="E60" s="5">
        <f t="shared" si="1"/>
        <v>2.2222222222222223E-2</v>
      </c>
      <c r="G60" s="10"/>
      <c r="H60" s="16"/>
    </row>
    <row r="61" spans="1:8" x14ac:dyDescent="0.3">
      <c r="A61" s="10" t="s">
        <v>126</v>
      </c>
      <c r="B61" s="9" t="s">
        <v>114</v>
      </c>
      <c r="C61" s="4">
        <f>IFERROR(VLOOKUP($B61,[2]!Tabla_Numerador_VACUNADOS_ZBS,3,FALSE),0)</f>
        <v>3</v>
      </c>
      <c r="D61" s="11">
        <v>140</v>
      </c>
      <c r="E61" s="5">
        <f t="shared" si="1"/>
        <v>2.1428571428571429E-2</v>
      </c>
      <c r="G61" s="10"/>
      <c r="H61" s="16"/>
    </row>
    <row r="62" spans="1:8" x14ac:dyDescent="0.3">
      <c r="A62" s="10" t="s">
        <v>99</v>
      </c>
      <c r="B62" s="12" t="s">
        <v>112</v>
      </c>
      <c r="C62" s="4">
        <f>IFERROR(VLOOKUP($B62,[2]!Tabla_Numerador_VACUNADOS_ZBS,3,FALSE),0)</f>
        <v>2</v>
      </c>
      <c r="D62" s="11">
        <v>94</v>
      </c>
      <c r="E62" s="5">
        <f t="shared" si="1"/>
        <v>2.1276595744680851E-2</v>
      </c>
      <c r="G62" s="10"/>
      <c r="H62" s="16"/>
    </row>
    <row r="63" spans="1:8" x14ac:dyDescent="0.3">
      <c r="A63" s="10" t="s">
        <v>95</v>
      </c>
      <c r="B63" s="12" t="s">
        <v>106</v>
      </c>
      <c r="C63" s="4">
        <f>IFERROR(VLOOKUP($B63,[2]!Tabla_Numerador_VACUNADOS_ZBS,3,FALSE),0)</f>
        <v>2</v>
      </c>
      <c r="D63" s="11">
        <v>101</v>
      </c>
      <c r="E63" s="5">
        <f t="shared" si="1"/>
        <v>1.9801980198019802E-2</v>
      </c>
      <c r="G63" s="10"/>
      <c r="H63" s="16"/>
    </row>
    <row r="64" spans="1:8" x14ac:dyDescent="0.3">
      <c r="A64" s="10" t="s">
        <v>123</v>
      </c>
      <c r="B64" s="9" t="s">
        <v>55</v>
      </c>
      <c r="C64" s="4">
        <f>IFERROR(VLOOKUP($B64,[2]!Tabla_Numerador_VACUNADOS_ZBS,3,FALSE),0)</f>
        <v>2</v>
      </c>
      <c r="D64" s="11">
        <v>115</v>
      </c>
      <c r="E64" s="5">
        <f t="shared" si="1"/>
        <v>1.7391304347826087E-2</v>
      </c>
      <c r="G64" s="10"/>
      <c r="H64" s="16"/>
    </row>
    <row r="65" spans="1:8" x14ac:dyDescent="0.3">
      <c r="A65" s="10" t="s">
        <v>103</v>
      </c>
      <c r="B65" s="12" t="s">
        <v>59</v>
      </c>
      <c r="C65" s="4">
        <f>IFERROR(VLOOKUP($B65,[2]!Tabla_Numerador_VACUNADOS_ZBS,3,FALSE),0)</f>
        <v>1</v>
      </c>
      <c r="D65" s="11">
        <v>59</v>
      </c>
      <c r="E65" s="5">
        <f t="shared" si="1"/>
        <v>1.6949152542372881E-2</v>
      </c>
      <c r="G65" s="10"/>
      <c r="H65" s="16"/>
    </row>
    <row r="66" spans="1:8" x14ac:dyDescent="0.3">
      <c r="A66" s="10" t="s">
        <v>110</v>
      </c>
      <c r="B66" s="9" t="s">
        <v>50</v>
      </c>
      <c r="C66" s="4">
        <f>IFERROR(VLOOKUP($B66,[2]!Tabla_Numerador_VACUNADOS_ZBS,3,FALSE),0)</f>
        <v>1</v>
      </c>
      <c r="D66" s="11">
        <v>61</v>
      </c>
      <c r="E66" s="5">
        <f t="shared" ref="E66:E97" si="2">IFERROR(IF(C66/D66&gt;1,1,C66/D66),"  -  ")</f>
        <v>1.6393442622950821E-2</v>
      </c>
      <c r="G66" s="10"/>
      <c r="H66" s="16"/>
    </row>
    <row r="67" spans="1:8" x14ac:dyDescent="0.3">
      <c r="A67" s="10" t="s">
        <v>85</v>
      </c>
      <c r="B67" s="12" t="s">
        <v>83</v>
      </c>
      <c r="C67" s="4">
        <f>IFERROR(VLOOKUP($B67,[2]!Tabla_Numerador_VACUNADOS_ZBS,3,FALSE),0)</f>
        <v>1</v>
      </c>
      <c r="D67" s="11">
        <v>63</v>
      </c>
      <c r="E67" s="5">
        <f t="shared" si="2"/>
        <v>1.5873015873015872E-2</v>
      </c>
      <c r="G67" s="10"/>
      <c r="H67" s="16"/>
    </row>
    <row r="68" spans="1:8" x14ac:dyDescent="0.3">
      <c r="A68" s="10" t="s">
        <v>134</v>
      </c>
      <c r="B68" s="9" t="s">
        <v>100</v>
      </c>
      <c r="C68" s="4">
        <f>IFERROR(VLOOKUP($B68,[2]!Tabla_Numerador_VACUNADOS_ZBS,3,FALSE),0)</f>
        <v>2</v>
      </c>
      <c r="D68" s="11">
        <v>131</v>
      </c>
      <c r="E68" s="5">
        <f t="shared" si="2"/>
        <v>1.5267175572519083E-2</v>
      </c>
      <c r="G68" s="10"/>
      <c r="H68" s="16"/>
    </row>
    <row r="69" spans="1:8" x14ac:dyDescent="0.3">
      <c r="A69" s="10" t="s">
        <v>125</v>
      </c>
      <c r="B69" s="9" t="s">
        <v>123</v>
      </c>
      <c r="C69" s="4">
        <f>IFERROR(VLOOKUP($B69,[2]!Tabla_Numerador_VACUNADOS_ZBS,3,FALSE),0)</f>
        <v>2</v>
      </c>
      <c r="D69" s="11">
        <v>142</v>
      </c>
      <c r="E69" s="5">
        <f t="shared" si="2"/>
        <v>1.4084507042253521E-2</v>
      </c>
      <c r="G69" s="10"/>
      <c r="H69" s="16"/>
    </row>
    <row r="70" spans="1:8" x14ac:dyDescent="0.3">
      <c r="A70" s="10" t="s">
        <v>118</v>
      </c>
      <c r="B70" s="9" t="s">
        <v>131</v>
      </c>
      <c r="C70" s="4">
        <f>IFERROR(VLOOKUP($B70,[2]!Tabla_Numerador_VACUNADOS_ZBS,3,FALSE),0)</f>
        <v>1</v>
      </c>
      <c r="D70" s="11">
        <v>71</v>
      </c>
      <c r="E70" s="5">
        <f t="shared" si="2"/>
        <v>1.4084507042253521E-2</v>
      </c>
      <c r="G70" s="10"/>
      <c r="H70" s="16"/>
    </row>
    <row r="71" spans="1:8" x14ac:dyDescent="0.3">
      <c r="A71" s="10" t="s">
        <v>119</v>
      </c>
      <c r="B71" s="9" t="s">
        <v>102</v>
      </c>
      <c r="C71" s="4">
        <f>IFERROR(VLOOKUP($B71,[2]!Tabla_Numerador_VACUNADOS_ZBS,3,FALSE),0)</f>
        <v>2</v>
      </c>
      <c r="D71" s="11">
        <v>149</v>
      </c>
      <c r="E71" s="5">
        <f t="shared" si="2"/>
        <v>1.3422818791946308E-2</v>
      </c>
      <c r="G71" s="10"/>
      <c r="H71" s="16"/>
    </row>
    <row r="72" spans="1:8" x14ac:dyDescent="0.3">
      <c r="A72" s="10" t="s">
        <v>112</v>
      </c>
      <c r="B72" s="12" t="s">
        <v>66</v>
      </c>
      <c r="C72" s="4">
        <f>IFERROR(VLOOKUP($B72,[2]!Tabla_Numerador_VACUNADOS_ZBS,3,FALSE),0)</f>
        <v>1</v>
      </c>
      <c r="D72" s="11">
        <v>75</v>
      </c>
      <c r="E72" s="5">
        <f t="shared" si="2"/>
        <v>1.3333333333333334E-2</v>
      </c>
      <c r="G72" s="10"/>
      <c r="H72" s="16"/>
    </row>
    <row r="73" spans="1:8" x14ac:dyDescent="0.3">
      <c r="A73" s="10" t="s">
        <v>68</v>
      </c>
      <c r="B73" s="9" t="s">
        <v>82</v>
      </c>
      <c r="C73" s="4">
        <f>IFERROR(VLOOKUP($B73,[2]!Tabla_Numerador_VACUNADOS_ZBS,3,FALSE),0)</f>
        <v>1</v>
      </c>
      <c r="D73" s="11">
        <v>95</v>
      </c>
      <c r="E73" s="5">
        <f t="shared" si="2"/>
        <v>1.0526315789473684E-2</v>
      </c>
      <c r="G73" s="10"/>
      <c r="H73" s="16"/>
    </row>
    <row r="74" spans="1:8" x14ac:dyDescent="0.3">
      <c r="A74" s="10" t="s">
        <v>98</v>
      </c>
      <c r="B74" s="12" t="s">
        <v>101</v>
      </c>
      <c r="C74" s="4">
        <f>IFERROR(VLOOKUP($B74,[2]!Tabla_Numerador_VACUNADOS_ZBS,3,FALSE),0)</f>
        <v>2</v>
      </c>
      <c r="D74" s="11">
        <v>195</v>
      </c>
      <c r="E74" s="5">
        <f t="shared" si="2"/>
        <v>1.0256410256410256E-2</v>
      </c>
      <c r="G74" s="10"/>
      <c r="H74" s="16"/>
    </row>
    <row r="75" spans="1:8" x14ac:dyDescent="0.3">
      <c r="A75" s="10" t="s">
        <v>135</v>
      </c>
      <c r="B75" s="9" t="s">
        <v>120</v>
      </c>
      <c r="C75" s="4">
        <f>IFERROR(VLOOKUP($B75,[2]!Tabla_Numerador_VACUNADOS_ZBS,3,FALSE),0)</f>
        <v>1</v>
      </c>
      <c r="D75" s="11">
        <v>105</v>
      </c>
      <c r="E75" s="5">
        <f t="shared" si="2"/>
        <v>9.5238095238095247E-3</v>
      </c>
      <c r="G75" s="10"/>
      <c r="H75" s="16"/>
    </row>
    <row r="76" spans="1:8" x14ac:dyDescent="0.3">
      <c r="A76" s="10" t="s">
        <v>93</v>
      </c>
      <c r="B76" s="9" t="s">
        <v>121</v>
      </c>
      <c r="C76" s="4">
        <f>IFERROR(VLOOKUP($B76,[2]!Tabla_Numerador_VACUNADOS_ZBS,3,FALSE),0)</f>
        <v>1</v>
      </c>
      <c r="D76" s="11">
        <v>159</v>
      </c>
      <c r="E76" s="5">
        <f t="shared" si="2"/>
        <v>6.2893081761006293E-3</v>
      </c>
      <c r="G76" s="10"/>
      <c r="H76" s="16"/>
    </row>
    <row r="77" spans="1:8" x14ac:dyDescent="0.3">
      <c r="A77" s="10" t="s">
        <v>101</v>
      </c>
      <c r="B77" s="9" t="s">
        <v>122</v>
      </c>
      <c r="C77" s="4">
        <f>IFERROR(VLOOKUP($B77,[2]!Tabla_Numerador_VACUNADOS_ZBS,3,FALSE),0)</f>
        <v>1</v>
      </c>
      <c r="D77" s="11">
        <v>176</v>
      </c>
      <c r="E77" s="5">
        <f t="shared" si="2"/>
        <v>5.681818181818182E-3</v>
      </c>
      <c r="G77" s="10"/>
      <c r="H77" s="16"/>
    </row>
    <row r="78" spans="1:8" x14ac:dyDescent="0.3">
      <c r="A78" s="10" t="s">
        <v>83</v>
      </c>
      <c r="B78" s="12" t="s">
        <v>48</v>
      </c>
      <c r="C78" s="4">
        <f>IFERROR(VLOOKUP($B78,[2]!Tabla_Numerador_VACUNADOS_ZBS,3,FALSE),0)</f>
        <v>0</v>
      </c>
      <c r="D78" s="11">
        <v>31</v>
      </c>
      <c r="E78" s="5">
        <f t="shared" si="2"/>
        <v>0</v>
      </c>
      <c r="G78" s="10"/>
      <c r="H78" s="16"/>
    </row>
    <row r="79" spans="1:8" x14ac:dyDescent="0.3">
      <c r="A79" s="10" t="s">
        <v>105</v>
      </c>
      <c r="B79" s="9" t="s">
        <v>67</v>
      </c>
      <c r="C79" s="4">
        <f>IFERROR(VLOOKUP($B79,[2]!Tabla_Numerador_VACUNADOS_ZBS,3,FALSE),0)</f>
        <v>0</v>
      </c>
      <c r="D79" s="11">
        <v>33</v>
      </c>
      <c r="E79" s="5">
        <f t="shared" si="2"/>
        <v>0</v>
      </c>
    </row>
    <row r="80" spans="1:8" x14ac:dyDescent="0.3">
      <c r="A80" s="10" t="s">
        <v>81</v>
      </c>
      <c r="B80" s="9" t="s">
        <v>78</v>
      </c>
      <c r="C80" s="4">
        <f>IFERROR(VLOOKUP($B80,[2]!Tabla_Numerador_VACUNADOS_ZBS,3,FALSE),0)</f>
        <v>0</v>
      </c>
      <c r="D80" s="11">
        <v>50</v>
      </c>
      <c r="E80" s="5">
        <f t="shared" si="2"/>
        <v>0</v>
      </c>
    </row>
    <row r="81" spans="1:8" x14ac:dyDescent="0.3">
      <c r="A81" s="10" t="s">
        <v>130</v>
      </c>
      <c r="B81" s="12" t="s">
        <v>60</v>
      </c>
      <c r="C81" s="4">
        <f>IFERROR(VLOOKUP($B81,[2]!Tabla_Numerador_VACUNADOS_ZBS,3,FALSE),0)</f>
        <v>0</v>
      </c>
      <c r="D81" s="11">
        <v>97</v>
      </c>
      <c r="E81" s="5">
        <f t="shared" si="2"/>
        <v>0</v>
      </c>
    </row>
    <row r="82" spans="1:8" x14ac:dyDescent="0.3">
      <c r="A82" s="10" t="s">
        <v>74</v>
      </c>
      <c r="B82" s="9" t="s">
        <v>89</v>
      </c>
      <c r="C82" s="4">
        <f>IFERROR(VLOOKUP($B82,[2]!Tabla_Numerador_VACUNADOS_ZBS,3,FALSE),0)</f>
        <v>0</v>
      </c>
      <c r="D82" s="11">
        <v>85</v>
      </c>
      <c r="E82" s="5">
        <f t="shared" si="2"/>
        <v>0</v>
      </c>
    </row>
    <row r="83" spans="1:8" x14ac:dyDescent="0.3">
      <c r="A83" s="10" t="s">
        <v>131</v>
      </c>
      <c r="B83" s="9" t="s">
        <v>103</v>
      </c>
      <c r="C83" s="4">
        <f>IFERROR(VLOOKUP($B83,[2]!Tabla_Numerador_VACUNADOS_ZBS,3,FALSE),0)</f>
        <v>0</v>
      </c>
      <c r="D83" s="11">
        <v>106</v>
      </c>
      <c r="E83" s="5">
        <f t="shared" si="2"/>
        <v>0</v>
      </c>
    </row>
    <row r="84" spans="1:8" x14ac:dyDescent="0.3">
      <c r="A84" s="10" t="s">
        <v>132</v>
      </c>
      <c r="B84" s="9" t="s">
        <v>69</v>
      </c>
      <c r="C84" s="4">
        <f>IFERROR(VLOOKUP($B84,[2]!Tabla_Numerador_VACUNADOS_ZBS,3,FALSE),0)</f>
        <v>0</v>
      </c>
      <c r="D84" s="11">
        <v>98</v>
      </c>
      <c r="E84" s="5">
        <f t="shared" si="2"/>
        <v>0</v>
      </c>
    </row>
    <row r="85" spans="1:8" x14ac:dyDescent="0.3">
      <c r="A85" s="10" t="s">
        <v>129</v>
      </c>
      <c r="B85" s="9" t="s">
        <v>118</v>
      </c>
      <c r="C85" s="4">
        <f>IFERROR(VLOOKUP($B85,[2]!Tabla_Numerador_VACUNADOS_ZBS,3,FALSE),0)</f>
        <v>0</v>
      </c>
      <c r="D85" s="11">
        <v>158</v>
      </c>
      <c r="E85" s="5">
        <f t="shared" si="2"/>
        <v>0</v>
      </c>
    </row>
    <row r="86" spans="1:8" ht="15" thickBot="1" x14ac:dyDescent="0.35">
      <c r="A86" s="10" t="s">
        <v>127</v>
      </c>
      <c r="B86" s="18" t="s">
        <v>129</v>
      </c>
      <c r="C86" s="25">
        <f>IFERROR(VLOOKUP($B86,[2]!Tabla_Numerador_VACUNADOS_ZBS,3,FALSE),0)</f>
        <v>0</v>
      </c>
      <c r="D86" s="26">
        <v>79</v>
      </c>
      <c r="E86" s="22">
        <f t="shared" si="2"/>
        <v>0</v>
      </c>
    </row>
    <row r="87" spans="1:8" x14ac:dyDescent="0.3">
      <c r="A87" s="10" t="s">
        <v>114</v>
      </c>
      <c r="B87" s="23" t="s">
        <v>47</v>
      </c>
      <c r="C87" s="29">
        <f>SUM(C1:C86)</f>
        <v>743</v>
      </c>
      <c r="D87" s="24">
        <v>8886</v>
      </c>
      <c r="E87" s="21">
        <f t="shared" si="2"/>
        <v>8.3614674769300026E-2</v>
      </c>
    </row>
    <row r="88" spans="1:8" x14ac:dyDescent="0.3">
      <c r="G88" s="10"/>
      <c r="H88" s="16"/>
    </row>
  </sheetData>
  <sortState ref="A2:E87">
    <sortCondition descending="1" ref="E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F10" sqref="F10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136</v>
      </c>
      <c r="D1" s="1" t="s">
        <v>1</v>
      </c>
      <c r="E1" s="2" t="s">
        <v>2</v>
      </c>
    </row>
    <row r="2" spans="1:8" x14ac:dyDescent="0.3">
      <c r="A2" s="10"/>
      <c r="B2" s="12" t="s">
        <v>139</v>
      </c>
      <c r="C2" s="11">
        <f>IFERROR(VLOOKUP($B2,[2]!NumeradoresAreaEdades,3,FALSE),0)</f>
        <v>255</v>
      </c>
      <c r="D2" s="11">
        <v>1570</v>
      </c>
      <c r="E2" s="5">
        <f t="shared" ref="E2:E10" si="0">IFERROR(IF(C2/D2&gt;1,1,C2/D2),"  -  ")</f>
        <v>0.16242038216560509</v>
      </c>
      <c r="G2" s="10"/>
      <c r="H2" s="16"/>
    </row>
    <row r="3" spans="1:8" x14ac:dyDescent="0.3">
      <c r="A3" s="10"/>
      <c r="B3" s="12" t="s">
        <v>137</v>
      </c>
      <c r="C3" s="11">
        <f>IFERROR(VLOOKUP($B3,[2]!NumeradoresAreaEdades,3,FALSE),0)</f>
        <v>41</v>
      </c>
      <c r="D3" s="11">
        <v>338</v>
      </c>
      <c r="E3" s="14">
        <f t="shared" si="0"/>
        <v>0.12130177514792899</v>
      </c>
      <c r="G3" s="10"/>
      <c r="H3" s="16"/>
    </row>
    <row r="4" spans="1:8" x14ac:dyDescent="0.3">
      <c r="A4" s="10"/>
      <c r="B4" s="12" t="s">
        <v>144</v>
      </c>
      <c r="C4" s="11">
        <f>IFERROR(VLOOKUP($B4,[2]!NumeradoresAreaEdades,3,FALSE),0)</f>
        <v>109</v>
      </c>
      <c r="D4" s="11">
        <v>1072</v>
      </c>
      <c r="E4" s="14">
        <f t="shared" si="0"/>
        <v>0.10167910447761194</v>
      </c>
      <c r="F4" s="10"/>
      <c r="G4" s="10"/>
      <c r="H4" s="16"/>
    </row>
    <row r="5" spans="1:8" x14ac:dyDescent="0.3">
      <c r="A5" s="10"/>
      <c r="B5" s="12" t="s">
        <v>142</v>
      </c>
      <c r="C5" s="11">
        <f>IFERROR(VLOOKUP($B5,[2]!NumeradoresAreaEdades,3,FALSE),0)</f>
        <v>142</v>
      </c>
      <c r="D5" s="11">
        <v>1782</v>
      </c>
      <c r="E5" s="14">
        <f t="shared" si="0"/>
        <v>7.9685746352413017E-2</v>
      </c>
      <c r="G5" s="10"/>
      <c r="H5" s="16"/>
    </row>
    <row r="6" spans="1:8" x14ac:dyDescent="0.3">
      <c r="A6" s="10"/>
      <c r="B6" s="12" t="s">
        <v>145</v>
      </c>
      <c r="C6" s="11">
        <f>IFERROR(VLOOKUP($B6,[2]!NumeradoresAreaEdades,3,FALSE),0)</f>
        <v>85</v>
      </c>
      <c r="D6" s="11">
        <v>1613</v>
      </c>
      <c r="E6" s="14">
        <f t="shared" si="0"/>
        <v>5.269683818970862E-2</v>
      </c>
      <c r="G6" s="10"/>
      <c r="H6" s="16"/>
    </row>
    <row r="7" spans="1:8" x14ac:dyDescent="0.3">
      <c r="A7" s="10"/>
      <c r="B7" s="12" t="s">
        <v>141</v>
      </c>
      <c r="C7" s="11">
        <f>IFERROR(VLOOKUP($B7,[2]!NumeradoresAreaEdades,3,FALSE),0)</f>
        <v>53</v>
      </c>
      <c r="D7" s="11">
        <v>1119</v>
      </c>
      <c r="E7" s="14">
        <f t="shared" si="0"/>
        <v>4.736371760500447E-2</v>
      </c>
      <c r="G7" s="10"/>
      <c r="H7" s="16"/>
    </row>
    <row r="8" spans="1:8" x14ac:dyDescent="0.3">
      <c r="A8" s="10"/>
      <c r="B8" s="12" t="s">
        <v>143</v>
      </c>
      <c r="C8" s="11">
        <f>IFERROR(VLOOKUP($B8,[2]!NumeradoresAreaEdades,3,FALSE),0)</f>
        <v>15</v>
      </c>
      <c r="D8" s="11">
        <v>344</v>
      </c>
      <c r="E8" s="14">
        <f t="shared" si="0"/>
        <v>4.3604651162790699E-2</v>
      </c>
      <c r="G8" s="10"/>
      <c r="H8" s="16"/>
    </row>
    <row r="9" spans="1:8" x14ac:dyDescent="0.3">
      <c r="A9" s="10"/>
      <c r="B9" s="12" t="s">
        <v>138</v>
      </c>
      <c r="C9" s="11">
        <f>IFERROR(VLOOKUP($B9,[2]!NumeradoresAreaEdades,3,FALSE),0)</f>
        <v>5</v>
      </c>
      <c r="D9" s="11">
        <v>312</v>
      </c>
      <c r="E9" s="14">
        <f t="shared" si="0"/>
        <v>1.6025641025641024E-2</v>
      </c>
      <c r="G9" s="10"/>
      <c r="H9" s="16"/>
    </row>
    <row r="10" spans="1:8" x14ac:dyDescent="0.3">
      <c r="A10" s="10"/>
      <c r="B10" s="12" t="s">
        <v>140</v>
      </c>
      <c r="C10" s="11">
        <f>IFERROR(VLOOKUP($B10,[2]!NumeradoresAreaEdades,3,FALSE),0)</f>
        <v>10</v>
      </c>
      <c r="D10" s="11">
        <v>736</v>
      </c>
      <c r="E10" s="14">
        <f t="shared" si="0"/>
        <v>1.358695652173913E-2</v>
      </c>
      <c r="G10" s="10"/>
      <c r="H10" s="16"/>
    </row>
    <row r="11" spans="1:8" ht="15" thickBot="1" x14ac:dyDescent="0.35">
      <c r="B11" s="6" t="s">
        <v>47</v>
      </c>
      <c r="C11" s="7">
        <f>SUM(C2:C10)</f>
        <v>715</v>
      </c>
      <c r="D11" s="7">
        <v>8886</v>
      </c>
      <c r="E11" s="8">
        <f t="shared" ref="E11" si="1">IFERROR(IF(C11/D11&gt;1,1,C11/D11),"  -  ")</f>
        <v>8.0463650686473098E-2</v>
      </c>
      <c r="H11" s="15"/>
    </row>
  </sheetData>
  <sortState ref="B2:E10">
    <sortCondition descending="1" ref="E2:E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Embarazadas gripe- municipios</vt:lpstr>
      <vt:lpstr>Embarazadas gripe - ZBS</vt:lpstr>
      <vt:lpstr>Embarazadas gripe - áreas</vt:lpstr>
      <vt:lpstr>Embarazadas COVID - municipios</vt:lpstr>
      <vt:lpstr>Embarazadas COVID - ZBS</vt:lpstr>
      <vt:lpstr>Embarazadas COVID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2025-12-15T09:23:25Z</dcterms:modified>
</cp:coreProperties>
</file>