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040" windowHeight="9270" activeTab="2"/>
  </bookViews>
  <sheets>
    <sheet name="60 a 64 años- municipios" sheetId="1" r:id="rId1"/>
    <sheet name="65 y más años - municipios" sheetId="2" r:id="rId2"/>
    <sheet name="60 a 64 años - ZBS" sheetId="3" r:id="rId3"/>
    <sheet name="65 y más años - ZBS " sheetId="4" r:id="rId4"/>
    <sheet name="65 y más años - áreas" sheetId="5" r:id="rId5"/>
  </sheets>
  <externalReferences>
    <externalReference r:id="rId6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  <c r="B47" i="2" l="1"/>
  <c r="B2" i="3" l="1"/>
  <c r="B3" i="3"/>
  <c r="D3" i="3" s="1"/>
  <c r="B4" i="3"/>
  <c r="D4" i="3" s="1"/>
  <c r="B5" i="3"/>
  <c r="D5" i="3" s="1"/>
  <c r="B6" i="3"/>
  <c r="D6" i="3" s="1"/>
  <c r="B7" i="3"/>
  <c r="D7" i="3" s="1"/>
  <c r="B8" i="3"/>
  <c r="D8" i="3" s="1"/>
  <c r="B9" i="3"/>
  <c r="D9" i="3" s="1"/>
  <c r="B10" i="3"/>
  <c r="D10" i="3" s="1"/>
  <c r="B11" i="3"/>
  <c r="D11" i="3" s="1"/>
  <c r="B12" i="3"/>
  <c r="D12" i="3" s="1"/>
  <c r="B13" i="3"/>
  <c r="D13" i="3" s="1"/>
  <c r="B14" i="3"/>
  <c r="D14" i="3" s="1"/>
  <c r="B15" i="3"/>
  <c r="D15" i="3" s="1"/>
  <c r="B16" i="3"/>
  <c r="D16" i="3" s="1"/>
  <c r="B17" i="3"/>
  <c r="D17" i="3" s="1"/>
  <c r="B18" i="3"/>
  <c r="D18" i="3" s="1"/>
  <c r="B19" i="3"/>
  <c r="D19" i="3" s="1"/>
  <c r="B20" i="3"/>
  <c r="D20" i="3" s="1"/>
  <c r="B21" i="3"/>
  <c r="D21" i="3" s="1"/>
  <c r="B22" i="3"/>
  <c r="D22" i="3" s="1"/>
  <c r="B23" i="3"/>
  <c r="D23" i="3" s="1"/>
  <c r="B24" i="3"/>
  <c r="D24" i="3" s="1"/>
  <c r="B25" i="3"/>
  <c r="D25" i="3" s="1"/>
  <c r="B26" i="3"/>
  <c r="D26" i="3" s="1"/>
  <c r="B27" i="3"/>
  <c r="D27" i="3" s="1"/>
  <c r="B28" i="3"/>
  <c r="D28" i="3" s="1"/>
  <c r="B29" i="3"/>
  <c r="D29" i="3" s="1"/>
  <c r="B30" i="3"/>
  <c r="D30" i="3" s="1"/>
  <c r="B31" i="3"/>
  <c r="D31" i="3" s="1"/>
  <c r="B32" i="3"/>
  <c r="D32" i="3" s="1"/>
  <c r="B33" i="3"/>
  <c r="D33" i="3" s="1"/>
  <c r="B34" i="3"/>
  <c r="D34" i="3" s="1"/>
  <c r="B35" i="3"/>
  <c r="D35" i="3" s="1"/>
  <c r="B36" i="3"/>
  <c r="D36" i="3" s="1"/>
  <c r="B37" i="3"/>
  <c r="D37" i="3" s="1"/>
  <c r="B38" i="3"/>
  <c r="D38" i="3" s="1"/>
  <c r="B39" i="3"/>
  <c r="D39" i="3" s="1"/>
  <c r="B40" i="3"/>
  <c r="D40" i="3" s="1"/>
  <c r="B41" i="3"/>
  <c r="D41" i="3" s="1"/>
  <c r="B42" i="3"/>
  <c r="D42" i="3" s="1"/>
  <c r="B43" i="3"/>
  <c r="D43" i="3" s="1"/>
  <c r="B44" i="3"/>
  <c r="D44" i="3" s="1"/>
  <c r="B45" i="3"/>
  <c r="D45" i="3" s="1"/>
  <c r="B46" i="3"/>
  <c r="D46" i="3" s="1"/>
  <c r="B47" i="3"/>
  <c r="D47" i="3" s="1"/>
  <c r="D2" i="3" l="1"/>
  <c r="B9" i="5"/>
  <c r="D9" i="5" s="1"/>
  <c r="B8" i="5"/>
  <c r="D8" i="5" s="1"/>
  <c r="B2" i="5"/>
  <c r="B3" i="5"/>
  <c r="D3" i="5" s="1"/>
  <c r="B4" i="5"/>
  <c r="D4" i="5" s="1"/>
  <c r="B5" i="5"/>
  <c r="D5" i="5" s="1"/>
  <c r="B10" i="5"/>
  <c r="D10" i="5" s="1"/>
  <c r="B6" i="5"/>
  <c r="D6" i="5" s="1"/>
  <c r="B7" i="5"/>
  <c r="D7" i="5" s="1"/>
  <c r="B11" i="5" l="1"/>
  <c r="D11" i="5" s="1"/>
  <c r="D2" i="5"/>
  <c r="B65" i="4"/>
  <c r="D65" i="4" s="1"/>
  <c r="B79" i="3"/>
  <c r="D79" i="3" s="1"/>
  <c r="B80" i="4"/>
  <c r="D80" i="4" s="1"/>
  <c r="B55" i="3"/>
  <c r="D55" i="3" s="1"/>
  <c r="B42" i="4"/>
  <c r="D42" i="4" s="1"/>
  <c r="B28" i="4"/>
  <c r="D28" i="4" s="1"/>
  <c r="B45" i="4"/>
  <c r="D45" i="4" s="1"/>
  <c r="B80" i="3"/>
  <c r="D80" i="3" s="1"/>
  <c r="B47" i="4"/>
  <c r="D47" i="4" s="1"/>
  <c r="B62" i="3"/>
  <c r="D62" i="3" s="1"/>
  <c r="B68" i="4"/>
  <c r="D68" i="4" s="1"/>
  <c r="B73" i="3"/>
  <c r="D73" i="3" s="1"/>
  <c r="B61" i="4"/>
  <c r="D61" i="4" s="1"/>
  <c r="B59" i="3"/>
  <c r="D59" i="3" s="1"/>
  <c r="B18" i="4"/>
  <c r="D18" i="4" s="1"/>
  <c r="B64" i="3"/>
  <c r="D64" i="3" s="1"/>
  <c r="B73" i="4"/>
  <c r="D73" i="4" s="1"/>
  <c r="B3" i="4"/>
  <c r="B9" i="4"/>
  <c r="D9" i="4" s="1"/>
  <c r="B22" i="4"/>
  <c r="D22" i="4" s="1"/>
  <c r="B4" i="4"/>
  <c r="D4" i="4" s="1"/>
  <c r="B58" i="4"/>
  <c r="D58" i="4" s="1"/>
  <c r="B67" i="4"/>
  <c r="D67" i="4" s="1"/>
  <c r="B55" i="4"/>
  <c r="D55" i="4" s="1"/>
  <c r="B41" i="4"/>
  <c r="D41" i="4" s="1"/>
  <c r="B72" i="4"/>
  <c r="D72" i="4" s="1"/>
  <c r="B78" i="4"/>
  <c r="D78" i="4" s="1"/>
  <c r="B49" i="3"/>
  <c r="D49" i="3" s="1"/>
  <c r="B57" i="4"/>
  <c r="D57" i="4" s="1"/>
  <c r="B32" i="4"/>
  <c r="D32" i="4" s="1"/>
  <c r="B48" i="4"/>
  <c r="D48" i="4" s="1"/>
  <c r="B46" i="4"/>
  <c r="D46" i="4" s="1"/>
  <c r="B76" i="4"/>
  <c r="D76" i="4" s="1"/>
  <c r="B5" i="4"/>
  <c r="D5" i="4" s="1"/>
  <c r="B52" i="3"/>
  <c r="D52" i="3" s="1"/>
  <c r="B6" i="4"/>
  <c r="D6" i="4" s="1"/>
  <c r="B58" i="3"/>
  <c r="D58" i="3" s="1"/>
  <c r="B43" i="4"/>
  <c r="D43" i="4" s="1"/>
  <c r="B53" i="3"/>
  <c r="D53" i="3" s="1"/>
  <c r="B20" i="4"/>
  <c r="D20" i="4" s="1"/>
  <c r="B52" i="4"/>
  <c r="D52" i="4" s="1"/>
  <c r="B70" i="4"/>
  <c r="D70" i="4" s="1"/>
  <c r="B51" i="3"/>
  <c r="D51" i="3" s="1"/>
  <c r="B34" i="4"/>
  <c r="D34" i="4" s="1"/>
  <c r="B71" i="3"/>
  <c r="D71" i="3" s="1"/>
  <c r="B84" i="4"/>
  <c r="D84" i="4" s="1"/>
  <c r="B69" i="4"/>
  <c r="D69" i="4" s="1"/>
  <c r="B72" i="3"/>
  <c r="D72" i="3" s="1"/>
  <c r="B40" i="4"/>
  <c r="D40" i="4" s="1"/>
  <c r="B30" i="4"/>
  <c r="D30" i="4" s="1"/>
  <c r="B63" i="3"/>
  <c r="D63" i="3" s="1"/>
  <c r="B49" i="4"/>
  <c r="D49" i="4" s="1"/>
  <c r="B70" i="3"/>
  <c r="D70" i="3" s="1"/>
  <c r="B35" i="4"/>
  <c r="D35" i="4" s="1"/>
  <c r="B57" i="3"/>
  <c r="D57" i="3" s="1"/>
  <c r="B31" i="4"/>
  <c r="D31" i="4" s="1"/>
  <c r="B21" i="4"/>
  <c r="D21" i="4" s="1"/>
  <c r="B75" i="3"/>
  <c r="D75" i="3" s="1"/>
  <c r="B29" i="4"/>
  <c r="D29" i="4" s="1"/>
  <c r="B85" i="3"/>
  <c r="D85" i="3" s="1"/>
  <c r="B85" i="4"/>
  <c r="D85" i="4" s="1"/>
  <c r="B82" i="3"/>
  <c r="D82" i="3" s="1"/>
  <c r="B81" i="4"/>
  <c r="D81" i="4" s="1"/>
  <c r="B39" i="4"/>
  <c r="D39" i="4" s="1"/>
  <c r="B36" i="4"/>
  <c r="D36" i="4" s="1"/>
  <c r="B2" i="4"/>
  <c r="B44" i="4"/>
  <c r="D44" i="4" s="1"/>
  <c r="B38" i="4"/>
  <c r="D38" i="4" s="1"/>
  <c r="B16" i="4"/>
  <c r="D16" i="4" s="1"/>
  <c r="B69" i="3"/>
  <c r="D69" i="3" s="1"/>
  <c r="B37" i="4"/>
  <c r="D37" i="4" s="1"/>
  <c r="B62" i="4"/>
  <c r="D62" i="4" s="1"/>
  <c r="B77" i="3"/>
  <c r="D77" i="3" s="1"/>
  <c r="B75" i="4"/>
  <c r="D75" i="4" s="1"/>
  <c r="B50" i="4"/>
  <c r="D50" i="4" s="1"/>
  <c r="B54" i="3"/>
  <c r="D54" i="3" s="1"/>
  <c r="B82" i="4"/>
  <c r="D82" i="4" s="1"/>
  <c r="B15" i="4"/>
  <c r="D15" i="4" s="1"/>
  <c r="B48" i="3"/>
  <c r="B53" i="4"/>
  <c r="D53" i="4" s="1"/>
  <c r="B8" i="4"/>
  <c r="D8" i="4" s="1"/>
  <c r="B60" i="3"/>
  <c r="D60" i="3" s="1"/>
  <c r="B51" i="4"/>
  <c r="D51" i="4" s="1"/>
  <c r="B50" i="3"/>
  <c r="D50" i="3" s="1"/>
  <c r="B27" i="4"/>
  <c r="D27" i="4" s="1"/>
  <c r="B25" i="4"/>
  <c r="D25" i="4" s="1"/>
  <c r="B26" i="4"/>
  <c r="D26" i="4" s="1"/>
  <c r="B17" i="4"/>
  <c r="D17" i="4" s="1"/>
  <c r="B23" i="4"/>
  <c r="D23" i="4" s="1"/>
  <c r="B12" i="4"/>
  <c r="D12" i="4" s="1"/>
  <c r="B33" i="4"/>
  <c r="D33" i="4" s="1"/>
  <c r="B61" i="3"/>
  <c r="D61" i="3" s="1"/>
  <c r="B66" i="4"/>
  <c r="D66" i="4" s="1"/>
  <c r="B13" i="4"/>
  <c r="D13" i="4" s="1"/>
  <c r="B74" i="3"/>
  <c r="D74" i="3" s="1"/>
  <c r="B83" i="4"/>
  <c r="D83" i="4" s="1"/>
  <c r="B10" i="4"/>
  <c r="D10" i="4" s="1"/>
  <c r="B67" i="3"/>
  <c r="D67" i="3" s="1"/>
  <c r="B56" i="4"/>
  <c r="D56" i="4" s="1"/>
  <c r="B14" i="4"/>
  <c r="D14" i="4" s="1"/>
  <c r="B66" i="3"/>
  <c r="D66" i="3" s="1"/>
  <c r="B64" i="4"/>
  <c r="D64" i="4" s="1"/>
  <c r="B63" i="4"/>
  <c r="D63" i="4" s="1"/>
  <c r="B86" i="3"/>
  <c r="D86" i="3" s="1"/>
  <c r="B86" i="4"/>
  <c r="D86" i="4" s="1"/>
  <c r="B65" i="3"/>
  <c r="D65" i="3" s="1"/>
  <c r="B24" i="4"/>
  <c r="D24" i="4" s="1"/>
  <c r="B78" i="3"/>
  <c r="D78" i="3" s="1"/>
  <c r="B77" i="4"/>
  <c r="D77" i="4" s="1"/>
  <c r="B81" i="3"/>
  <c r="D81" i="3" s="1"/>
  <c r="B79" i="4"/>
  <c r="D79" i="4" s="1"/>
  <c r="B56" i="3"/>
  <c r="D56" i="3" s="1"/>
  <c r="B11" i="4"/>
  <c r="D11" i="4" s="1"/>
  <c r="B76" i="3"/>
  <c r="D76" i="3" s="1"/>
  <c r="B74" i="4"/>
  <c r="D74" i="4" s="1"/>
  <c r="B84" i="3"/>
  <c r="D84" i="3" s="1"/>
  <c r="B71" i="4"/>
  <c r="D71" i="4" s="1"/>
  <c r="B68" i="3"/>
  <c r="D68" i="3" s="1"/>
  <c r="B59" i="4"/>
  <c r="D59" i="4" s="1"/>
  <c r="B83" i="3"/>
  <c r="D83" i="3" s="1"/>
  <c r="B54" i="4"/>
  <c r="D54" i="4" s="1"/>
  <c r="B7" i="4"/>
  <c r="D7" i="4" s="1"/>
  <c r="B19" i="4"/>
  <c r="D19" i="4" s="1"/>
  <c r="B60" i="4"/>
  <c r="D60" i="4" s="1"/>
  <c r="D2" i="4" l="1"/>
  <c r="B87" i="4"/>
  <c r="D87" i="4" s="1"/>
  <c r="D48" i="3"/>
  <c r="B87" i="3"/>
  <c r="D87" i="3" s="1"/>
  <c r="D3" i="4"/>
  <c r="D21" i="1"/>
  <c r="D31" i="2"/>
  <c r="D35" i="1"/>
  <c r="D36" i="2"/>
  <c r="D36" i="1"/>
  <c r="D45" i="2"/>
  <c r="D17" i="1"/>
  <c r="D24" i="2"/>
  <c r="D42" i="1"/>
  <c r="D42" i="2"/>
  <c r="D8" i="1"/>
  <c r="D23" i="2"/>
  <c r="D40" i="1"/>
  <c r="D27" i="2"/>
  <c r="D31" i="1"/>
  <c r="D33" i="2"/>
  <c r="D32" i="1"/>
  <c r="D32" i="2"/>
  <c r="D25" i="1"/>
  <c r="D10" i="2"/>
  <c r="D29" i="1"/>
  <c r="D41" i="2"/>
  <c r="D4" i="1"/>
  <c r="D3" i="2"/>
  <c r="D5" i="1"/>
  <c r="D6" i="2"/>
  <c r="D41" i="1"/>
  <c r="D15" i="2"/>
  <c r="D9" i="1"/>
  <c r="D12" i="2"/>
  <c r="D16" i="1"/>
  <c r="D30" i="2"/>
  <c r="D6" i="1"/>
  <c r="D7" i="2"/>
  <c r="D23" i="1"/>
  <c r="D5" i="2"/>
  <c r="D27" i="1"/>
  <c r="D16" i="2"/>
  <c r="D26" i="1"/>
  <c r="D29" i="2"/>
  <c r="D12" i="1"/>
  <c r="D34" i="2"/>
  <c r="D18" i="1"/>
  <c r="D19" i="2"/>
  <c r="D20" i="1"/>
  <c r="D39" i="2"/>
  <c r="D13" i="1"/>
  <c r="D13" i="2"/>
  <c r="D37" i="1"/>
  <c r="D28" i="2"/>
  <c r="D43" i="1"/>
  <c r="D44" i="2"/>
  <c r="D19" i="1"/>
  <c r="D20" i="2"/>
  <c r="D2" i="1"/>
  <c r="D2" i="2"/>
  <c r="D15" i="1"/>
  <c r="D22" i="2"/>
  <c r="D11" i="1"/>
  <c r="D17" i="2"/>
  <c r="D45" i="1"/>
  <c r="D46" i="2"/>
  <c r="D22" i="1"/>
  <c r="D14" i="2"/>
  <c r="D28" i="1"/>
  <c r="D11" i="2"/>
  <c r="D46" i="1"/>
  <c r="D43" i="2"/>
  <c r="D39" i="1"/>
  <c r="D40" i="2"/>
  <c r="D38" i="1"/>
  <c r="D38" i="2"/>
  <c r="D24" i="1"/>
  <c r="D8" i="2"/>
  <c r="D33" i="1"/>
  <c r="D26" i="2"/>
  <c r="D30" i="1"/>
  <c r="D21" i="2"/>
  <c r="D34" i="1"/>
  <c r="D25" i="2"/>
  <c r="D3" i="1"/>
  <c r="D4" i="2"/>
  <c r="D10" i="1"/>
  <c r="D35" i="2"/>
  <c r="D44" i="1"/>
  <c r="D18" i="2"/>
  <c r="D14" i="1"/>
  <c r="D9" i="2"/>
  <c r="D47" i="1" l="1"/>
  <c r="D7" i="1"/>
  <c r="D37" i="2"/>
  <c r="D47" i="2"/>
</calcChain>
</file>

<file path=xl/sharedStrings.xml><?xml version="1.0" encoding="utf-8"?>
<sst xmlns="http://schemas.openxmlformats.org/spreadsheetml/2006/main" count="290" uniqueCount="145">
  <si>
    <t xml:space="preserve"> </t>
  </si>
  <si>
    <t>Personas vacunadas</t>
  </si>
  <si>
    <t>Población</t>
  </si>
  <si>
    <t>Cobertura</t>
  </si>
  <si>
    <t>ABANILLA</t>
  </si>
  <si>
    <t>ABARÁN</t>
  </si>
  <si>
    <t>ÁGUILAS</t>
  </si>
  <si>
    <t>ALBUDEITE</t>
  </si>
  <si>
    <t>ALCANTARILLA</t>
  </si>
  <si>
    <t>ALCÁZARES (LOS)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</si>
  <si>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</si>
  <si>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</si>
  <si>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</si>
  <si>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</si>
  <si>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</si>
  <si>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</si>
  <si>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</si>
  <si>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</si>
  <si>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</si>
  <si>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</si>
  <si>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</si>
  <si>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</si>
  <si>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</si>
  <si>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CIEZA</t>
  </si>
  <si>
    <t>FORTUNA</t>
  </si>
  <si>
    <t>FUENTE ÁLAMO DE MURCIA</t>
  </si>
  <si>
    <t>JUMILLA</t>
  </si>
  <si>
    <t>LIBRILLA</t>
  </si>
  <si>
    <t>LORCA</t>
  </si>
  <si>
    <t>LORQUÍ</t>
  </si>
  <si>
    <t>MAZARRÓN</t>
  </si>
  <si>
    <t>MOLINA DE SEGURA</t>
  </si>
  <si>
    <t>MORATALLA</t>
  </si>
  <si>
    <t>MULA</t>
  </si>
  <si>
    <t>MURCIA</t>
  </si>
  <si>
    <t>OJÓS</t>
  </si>
  <si>
    <t>PLIEGO</t>
  </si>
  <si>
    <t>PUERTO LUMBRERAS</t>
  </si>
  <si>
    <t>RICOTE</t>
  </si>
  <si>
    <t>SAN JAVIER</t>
  </si>
  <si>
    <t>SAN PEDRO DEL PINATAR</t>
  </si>
  <si>
    <t>SANTOMERA</t>
  </si>
  <si>
    <t>TORRE-PACHECO</t>
  </si>
  <si>
    <t>TORRES DE COTILLAS (LAS)</t>
  </si>
  <si>
    <t>TOTANA</t>
  </si>
  <si>
    <t>ULEA</t>
  </si>
  <si>
    <t>UNIÓN (LA)</t>
  </si>
  <si>
    <t>VILLANUEVA DEL RÍO SEGURA</t>
  </si>
  <si>
    <t>YECLA</t>
  </si>
  <si>
    <t>Total general</t>
  </si>
  <si>
    <t>Moratalla</t>
  </si>
  <si>
    <t>Caravaca/Barranda</t>
  </si>
  <si>
    <t>Bullas</t>
  </si>
  <si>
    <t>Lorca/Sutullena</t>
  </si>
  <si>
    <t>Calasparra</t>
  </si>
  <si>
    <t>Murcia/Aljucer</t>
  </si>
  <si>
    <t>Murcia/Llano de Brujas</t>
  </si>
  <si>
    <t>Murcia/La Ñora</t>
  </si>
  <si>
    <t>Lorca/La Paca</t>
  </si>
  <si>
    <t>Murcia/El Ranero</t>
  </si>
  <si>
    <t>Abanilla</t>
  </si>
  <si>
    <t>Yecla/Oeste</t>
  </si>
  <si>
    <t>Murcia/Algezares</t>
  </si>
  <si>
    <t>Cehegín</t>
  </si>
  <si>
    <t>Murcia/Vista Alegre</t>
  </si>
  <si>
    <t>Alcantarilla/Sangonera La Seca</t>
  </si>
  <si>
    <t>Murcia/San Andrés</t>
  </si>
  <si>
    <t>Murcia/Santa María de Gracia</t>
  </si>
  <si>
    <t>La Unión</t>
  </si>
  <si>
    <t>Murcia/El Palmar</t>
  </si>
  <si>
    <t>Santomera</t>
  </si>
  <si>
    <t>Ceutí</t>
  </si>
  <si>
    <t>Puerto Lumbreras</t>
  </si>
  <si>
    <t>Fuente Álamo</t>
  </si>
  <si>
    <t>Murcia/La Alberca</t>
  </si>
  <si>
    <t>Lorca/Centro</t>
  </si>
  <si>
    <t>Caravaca</t>
  </si>
  <si>
    <t>Cartagena/Santa Lucía</t>
  </si>
  <si>
    <t>Mula</t>
  </si>
  <si>
    <t>Murcia/Monteagudo</t>
  </si>
  <si>
    <t>Murcia/Zarandona</t>
  </si>
  <si>
    <t>Murcia/Cabezo de Torres</t>
  </si>
  <si>
    <t>Cieza/Este</t>
  </si>
  <si>
    <t>Murcia/Infante</t>
  </si>
  <si>
    <t>Fortuna</t>
  </si>
  <si>
    <t>Beniel</t>
  </si>
  <si>
    <t>Alhama</t>
  </si>
  <si>
    <t>Murcia/Puente Tocinos</t>
  </si>
  <si>
    <t>Murcia/Espinardo</t>
  </si>
  <si>
    <t>Alguazas</t>
  </si>
  <si>
    <t>Lorca/San José</t>
  </si>
  <si>
    <t>Jumilla</t>
  </si>
  <si>
    <t>Murcia/Nonduermas</t>
  </si>
  <si>
    <t>Cartagena/Casco Antiguo</t>
  </si>
  <si>
    <t>Cartagena/Mar Menor</t>
  </si>
  <si>
    <t>Cieza/Oeste</t>
  </si>
  <si>
    <t>Murcia/Alquerías</t>
  </si>
  <si>
    <t>Murcia/Floridablanca</t>
  </si>
  <si>
    <t>Cartagena/San Antón</t>
  </si>
  <si>
    <t>Lorca/San Diego</t>
  </si>
  <si>
    <t>Cartagena/Isaac Peral</t>
  </si>
  <si>
    <t>Águilas/Sur</t>
  </si>
  <si>
    <t>Yecla/Este</t>
  </si>
  <si>
    <t>Murcia/Sur</t>
  </si>
  <si>
    <t>Murcia/Centro</t>
  </si>
  <si>
    <t>Cartagena/Este</t>
  </si>
  <si>
    <t>Torre Pacheco/Este</t>
  </si>
  <si>
    <t>Cartagena/Molinos Margafones</t>
  </si>
  <si>
    <t>Cartagena/Oeste</t>
  </si>
  <si>
    <t>Murcia/Campo de Cartagena</t>
  </si>
  <si>
    <t>Las Torres de Cotillas</t>
  </si>
  <si>
    <t>Alcantarilla</t>
  </si>
  <si>
    <t>Blanca</t>
  </si>
  <si>
    <t>Abarán</t>
  </si>
  <si>
    <t>Archena</t>
  </si>
  <si>
    <t>Molina Sur</t>
  </si>
  <si>
    <t>Lorquí</t>
  </si>
  <si>
    <t>Murcia/Barrio del Carmen</t>
  </si>
  <si>
    <t>Molina Norte</t>
  </si>
  <si>
    <t>Cartagena/Pozo Estrecho</t>
  </si>
  <si>
    <t>Totana/Norte</t>
  </si>
  <si>
    <t>Cartagena/Los Barreros</t>
  </si>
  <si>
    <t>Murcia/Vistabella</t>
  </si>
  <si>
    <t>Águilas/Norte</t>
  </si>
  <si>
    <t>Cartagena/Los Dolores</t>
  </si>
  <si>
    <t>San Pedro del Pinatar</t>
  </si>
  <si>
    <t>Totana/Sur</t>
  </si>
  <si>
    <t>San Javier</t>
  </si>
  <si>
    <t>Torre Pacheco/Oeste</t>
  </si>
  <si>
    <t>Murcia/Sangonera La Verde</t>
  </si>
  <si>
    <t>Mazarrón</t>
  </si>
  <si>
    <t>La Manga</t>
  </si>
  <si>
    <t>Murcia/Beniaján</t>
  </si>
  <si>
    <t>Los Alcázares</t>
  </si>
  <si>
    <t>Puerto de Mazarrón</t>
  </si>
  <si>
    <t xml:space="preserve">Personas vacunadas </t>
  </si>
  <si>
    <t>Área 4</t>
  </si>
  <si>
    <t>Área 5</t>
  </si>
  <si>
    <t>Área 9</t>
  </si>
  <si>
    <t>Área 3</t>
  </si>
  <si>
    <t>Área 6</t>
  </si>
  <si>
    <t>Área 1</t>
  </si>
  <si>
    <t>Área 7</t>
  </si>
  <si>
    <t>Área 2</t>
  </si>
  <si>
    <t>Área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</si>
</sst>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4" tint="0.79998168889431442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2" xfId="0" applyNumberFormat="1" applyBorder="1"/>
    <xf numFmtId="10" fontId="0" fillId="0" borderId="3" xfId="0" applyNumberFormat="1" applyBorder="1"/>
    <xf numFmtId="0" fontId="2" fillId="0" borderId="1" xfId="0" applyFont="1" applyBorder="1"/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10" fontId="2" fillId="0" borderId="3" xfId="0" applyNumberFormat="1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10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/>
    <xf numFmtId="0" fontId="1" fillId="3" borderId="1" xfId="0" applyFont="1" applyFill="1" applyBorder="1"/>
    <xf numFmtId="0" fontId="1" fillId="3" borderId="2" xfId="0" applyFont="1" applyFill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1" fillId="3" borderId="2" xfId="0" applyFont="1" applyFill="1" applyBorder="1"/>
    <xf numFmtId="0" fontId="2" fillId="0" borderId="5" xfId="0" applyFont="1" applyBorder="1"/>
    <xf numFmtId="10" fontId="1" fillId="3" borderId="3" xfId="0" applyNumberFormat="1" applyFont="1" applyFill="1" applyBorder="1"/>
    <xf numFmtId="10" fontId="2" fillId="0" borderId="6" xfId="0" applyNumberFormat="1" applyFont="1" applyBorder="1"/>
    <xf numFmtId="0" fontId="0" fillId="0" borderId="4" xfId="0" applyBorder="1"/>
    <xf numFmtId="10" fontId="0" fillId="0" borderId="6" xfId="0" applyNumberFormat="1" applyBorder="1"/>
    <xf numFmtId="0" fontId="2" fillId="0" borderId="4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0" fillId="0" borderId="5" xfId="0" applyBorder="1" applyAlignment="1">
      <alignment horizontal="right"/>
    </xf>
    <xf numFmtId="0" fontId="1" fillId="2" borderId="2" xfId="0" applyNumberFormat="1" applyFont="1" applyFill="1" applyBorder="1"/>
    <xf numFmtId="0" fontId="0" fillId="0" borderId="5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Cobertura</a:t>
            </a:r>
            <a:r>
              <a:rPr lang="es-ES" baseline="0"/>
              <a:t> de vacunación antigripal en personas de 65 o más años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'65 y más años - áreas'!$D$1</c:f>
              <c:strCache>
                <c:ptCount val="1"/>
                <c:pt idx="0">
                  <c:v>Cobertura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'65 y más años - áreas'!$A$2:$A$11</c:f>
              <c:strCache>
                <c:ptCount val="10"/>
                <c:pt idx="0">
                  <c:v>Área 4</c:v>
                </c:pt>
                <c:pt idx="1">
                  <c:v>Área 5</c:v>
                </c:pt>
                <c:pt idx="2">
                  <c:v>Área 6</c:v>
                </c:pt>
                <c:pt idx="3">
                  <c:v>Área 7</c:v>
                </c:pt>
                <c:pt idx="4">
                  <c:v>Área 9</c:v>
                </c:pt>
                <c:pt idx="5">
                  <c:v>Área 1</c:v>
                </c:pt>
                <c:pt idx="6">
                  <c:v>Área 3</c:v>
                </c:pt>
                <c:pt idx="7">
                  <c:v>Área 2</c:v>
                </c:pt>
                <c:pt idx="8">
                  <c:v>Área 8</c:v>
                </c:pt>
                <c:pt idx="9">
                  <c:v>Total general</c:v>
                </c:pt>
              </c:strCache>
            </c:strRef>
          </c:cat>
          <c:val>
            <c:numRef>
              <c:f>'65 y más años - áreas'!$D$2:$D$11</c:f>
              <c:numCache>
                <c:formatCode>0.00%</c:formatCode>
                <c:ptCount val="10"/>
                <c:pt idx="0">
                  <c:v>0.64999346148816528</c:v>
                </c:pt>
                <c:pt idx="1">
                  <c:v>0.59692692513846701</c:v>
                </c:pt>
                <c:pt idx="2">
                  <c:v>0.57553246307110961</c:v>
                </c:pt>
                <c:pt idx="3">
                  <c:v>0.55949948927477022</c:v>
                </c:pt>
                <c:pt idx="4">
                  <c:v>0.55603020067554143</c:v>
                </c:pt>
                <c:pt idx="5">
                  <c:v>0.55290799250636746</c:v>
                </c:pt>
                <c:pt idx="6">
                  <c:v>0.55143889452332662</c:v>
                </c:pt>
                <c:pt idx="7">
                  <c:v>0.51346207151436751</c:v>
                </c:pt>
                <c:pt idx="8">
                  <c:v>0.47733096271505515</c:v>
                </c:pt>
                <c:pt idx="9">
                  <c:v>0.55168451736610125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227496"/>
        <c:axId val="7692278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'65 y más años - áreas'!$B$1</c15:sqref>
                        </c15:formulaRef>
                      </c:ext>
                    </c:extLst>
                    <c:strCache>
                      <c:ptCount val="1"/>
                      <c:pt idx="0">
                        <c:v>Personas vacunadas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'65 y más años - áreas'!$A$2:$A$11</c15:sqref>
                        </c15:formulaRef>
                      </c:ext>
                    </c:extLst>
                    <c:strCache>
                      <c:ptCount val="10"/>
                      <c:pt idx="0">
                        <c:v>Área 4</c:v>
                      </c:pt>
                      <c:pt idx="1">
                        <c:v>Área 5</c:v>
                      </c:pt>
                      <c:pt idx="2">
                        <c:v>Área 6</c:v>
                      </c:pt>
                      <c:pt idx="3">
                        <c:v>Área 7</c:v>
                      </c:pt>
                      <c:pt idx="4">
                        <c:v>Área 9</c:v>
                      </c:pt>
                      <c:pt idx="5">
                        <c:v>Área 1</c:v>
                      </c:pt>
                      <c:pt idx="6">
                        <c:v>Área 3</c:v>
                      </c:pt>
                      <c:pt idx="7">
                        <c:v>Área 2</c:v>
                      </c:pt>
                      <c:pt idx="8">
                        <c:v>Área 8</c:v>
                      </c:pt>
                      <c:pt idx="9">
                        <c:v>Total general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'65 y más años - áreas'!$B$2:$B$11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9941</c:v>
                      </c:pt>
                      <c:pt idx="1">
                        <c:v>6682</c:v>
                      </c:pt>
                      <c:pt idx="2">
                        <c:v>26806</c:v>
                      </c:pt>
                      <c:pt idx="3">
                        <c:v>19719</c:v>
                      </c:pt>
                      <c:pt idx="4">
                        <c:v>5597</c:v>
                      </c:pt>
                      <c:pt idx="5">
                        <c:v>26267</c:v>
                      </c:pt>
                      <c:pt idx="6">
                        <c:v>17399</c:v>
                      </c:pt>
                      <c:pt idx="7">
                        <c:v>27786</c:v>
                      </c:pt>
                      <c:pt idx="8">
                        <c:v>9128</c:v>
                      </c:pt>
                      <c:pt idx="9">
                        <c:v>149325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570E-43F6-B5A2-91CAB93668F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'65 y más años - áreas'!$C$1</c15:sqref>
                        </c15:formulaRef>
                      </c:ext>
                    </c:extLst>
                    <c:strCache>
                      <c:ptCount val="1"/>
                      <c:pt idx="0">
                        <c:v>Población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'65 y más años - áreas'!$A$2:$A$11</c15:sqref>
                        </c15:formulaRef>
                      </c:ext>
                    </c:extLst>
                    <c:strCache>
                      <c:ptCount val="10"/>
                      <c:pt idx="0">
                        <c:v>Área 4</c:v>
                      </c:pt>
                      <c:pt idx="1">
                        <c:v>Área 5</c:v>
                      </c:pt>
                      <c:pt idx="2">
                        <c:v>Área 6</c:v>
                      </c:pt>
                      <c:pt idx="3">
                        <c:v>Área 7</c:v>
                      </c:pt>
                      <c:pt idx="4">
                        <c:v>Área 9</c:v>
                      </c:pt>
                      <c:pt idx="5">
                        <c:v>Área 1</c:v>
                      </c:pt>
                      <c:pt idx="6">
                        <c:v>Área 3</c:v>
                      </c:pt>
                      <c:pt idx="7">
                        <c:v>Área 2</c:v>
                      </c:pt>
                      <c:pt idx="8">
                        <c:v>Área 8</c:v>
                      </c:pt>
                      <c:pt idx="9">
                        <c:v>Total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'65 y más años - áreas'!$C$2:$C$11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15294</c:v>
                      </c:pt>
                      <c:pt idx="1">
                        <c:v>11194</c:v>
                      </c:pt>
                      <c:pt idx="2">
                        <c:v>46576</c:v>
                      </c:pt>
                      <c:pt idx="3">
                        <c:v>35244</c:v>
                      </c:pt>
                      <c:pt idx="4">
                        <c:v>10066</c:v>
                      </c:pt>
                      <c:pt idx="5">
                        <c:v>47507</c:v>
                      </c:pt>
                      <c:pt idx="6">
                        <c:v>31552</c:v>
                      </c:pt>
                      <c:pt idx="7">
                        <c:v>54115</c:v>
                      </c:pt>
                      <c:pt idx="8">
                        <c:v>19123</c:v>
                      </c:pt>
                      <c:pt idx="9">
                        <c:v>270671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769227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69227888"/>
        <c:crosses val="autoZero"/>
        <c:auto val="1"/>
        <c:lblAlgn val="ctr"/>
        <c:lblOffset val="100"/>
        <c:noMultiLvlLbl val="0"/>
      </c:catAx>
      <c:valAx>
        <c:axId val="76922788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69227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14</xdr:row>
      <xdr:rowOff>9525</xdr:rowOff>
    </xdr:from>
    <xdr:to>
      <xdr:col>5</xdr:col>
      <xdr:colOff>904875</xdr:colOff>
      <xdr:row>31</xdr:row>
      <xdr:rowOff>176212</xdr:rowOff>
    </xdr:to>
    <xdr:graphicFrame macro="">
      <xdr:nvGraphicFramePr>
        <xdr:cNvPr id="3" name="Gráfico 2" descr="Gráfico en el que se indican las coberturas por área sanitaria en orden decreciente de personas de 65 o más años" title="Cobertura de vacunación antigripal en personas de 65 o más años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ludInf/GRIPE/Campa&#241;a%20GRIPE%202025-2026/Coberturas%20provisionales%20semanales%20gripe%20y%20COVID%202025-26/TRABAJO%20numeradores%20GRIPE.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_PRUEBAS"/>
      <sheetName val="notas transformación"/>
      <sheetName val="Equivalencia_areas"/>
      <sheetName val="DATOS_TRANSFORMADOS"/>
      <sheetName val="TD_VACUNADOS_POR_MUNICIPIO"/>
      <sheetName val="TD_VACUNADOS_POR_ZBS"/>
      <sheetName val="TD_VACUNADOS_POR_AREA"/>
      <sheetName val="TD_EMBARAZADAS_VAC_MUNICIPIO"/>
      <sheetName val="TD_EMBARAZADAS_VAC_ZBS"/>
      <sheetName val="TD_EMBARAZADAS_VAC_AREA"/>
      <sheetName val="Numerador_VACUNADOS_MUNICIPIO"/>
      <sheetName val="Numerador_VACUNADOS_ZBS"/>
      <sheetName val="Numerador_VACUNADOS_AREA"/>
      <sheetName val="TRABAJO numeradores GRIPE.V1"/>
    </sheetNames>
    <definedNames>
      <definedName name="NumeradoresAreaEdades" refersTo="='Numerador_VACUNADOS_AREA'!$A$1:$G$10"/>
      <definedName name="Tabla_Numerador_VACUNADOS_ZBS" refersTo="='Numerador_VACUNADOS_ZBS'!$B$2:$H$87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B2" t="str">
            <v>ZBS informe</v>
          </cell>
          <cell r="C2" t="str">
            <v>00 a 01 años</v>
          </cell>
          <cell r="D2" t="str">
            <v>02 a 09 años</v>
          </cell>
          <cell r="E2" t="str">
            <v>TOTAL 00 A 09 AÑOS</v>
          </cell>
          <cell r="F2" t="str">
            <v>60 a 64 años</v>
          </cell>
          <cell r="G2" t="str">
            <v>65 o más años</v>
          </cell>
          <cell r="H2" t="str">
            <v>EMBARAZADAS</v>
          </cell>
        </row>
        <row r="3">
          <cell r="B3" t="str">
            <v>Abanilla</v>
          </cell>
          <cell r="C3">
            <v>39</v>
          </cell>
          <cell r="D3">
            <v>191</v>
          </cell>
          <cell r="E3">
            <v>230</v>
          </cell>
          <cell r="F3">
            <v>154</v>
          </cell>
          <cell r="G3">
            <v>911</v>
          </cell>
          <cell r="H3">
            <v>21</v>
          </cell>
        </row>
        <row r="4">
          <cell r="B4" t="str">
            <v>Abarán</v>
          </cell>
          <cell r="C4">
            <v>23</v>
          </cell>
          <cell r="D4">
            <v>477</v>
          </cell>
          <cell r="E4">
            <v>500</v>
          </cell>
          <cell r="F4">
            <v>235</v>
          </cell>
          <cell r="G4">
            <v>1279</v>
          </cell>
          <cell r="H4">
            <v>25</v>
          </cell>
        </row>
        <row r="5">
          <cell r="B5" t="str">
            <v>Águilas/Norte</v>
          </cell>
          <cell r="C5">
            <v>86</v>
          </cell>
          <cell r="D5">
            <v>862</v>
          </cell>
          <cell r="E5">
            <v>948</v>
          </cell>
          <cell r="F5">
            <v>297</v>
          </cell>
          <cell r="G5">
            <v>1755</v>
          </cell>
          <cell r="H5">
            <v>59</v>
          </cell>
        </row>
        <row r="6">
          <cell r="B6" t="str">
            <v>Águilas/Sur</v>
          </cell>
          <cell r="C6">
            <v>65</v>
          </cell>
          <cell r="D6">
            <v>596</v>
          </cell>
          <cell r="E6">
            <v>661</v>
          </cell>
          <cell r="F6">
            <v>286</v>
          </cell>
          <cell r="G6">
            <v>1862</v>
          </cell>
          <cell r="H6">
            <v>47</v>
          </cell>
        </row>
        <row r="7">
          <cell r="B7" t="str">
            <v>Alcantarilla</v>
          </cell>
          <cell r="C7">
            <v>63</v>
          </cell>
          <cell r="D7">
            <v>739</v>
          </cell>
          <cell r="E7">
            <v>802</v>
          </cell>
          <cell r="F7">
            <v>361</v>
          </cell>
          <cell r="G7">
            <v>1674</v>
          </cell>
          <cell r="H7">
            <v>59</v>
          </cell>
        </row>
        <row r="8">
          <cell r="B8" t="str">
            <v>Alcantarilla/Sangonera La Seca</v>
          </cell>
          <cell r="C8">
            <v>85</v>
          </cell>
          <cell r="D8">
            <v>1089</v>
          </cell>
          <cell r="E8">
            <v>1174</v>
          </cell>
          <cell r="F8">
            <v>511</v>
          </cell>
          <cell r="G8">
            <v>2625</v>
          </cell>
          <cell r="H8">
            <v>115</v>
          </cell>
        </row>
        <row r="9">
          <cell r="B9" t="str">
            <v>Alguazas</v>
          </cell>
          <cell r="C9">
            <v>46</v>
          </cell>
          <cell r="D9">
            <v>317</v>
          </cell>
          <cell r="E9">
            <v>363</v>
          </cell>
          <cell r="F9">
            <v>126</v>
          </cell>
          <cell r="G9">
            <v>826</v>
          </cell>
          <cell r="H9">
            <v>13</v>
          </cell>
        </row>
        <row r="10">
          <cell r="B10" t="str">
            <v>Alhama</v>
          </cell>
          <cell r="C10">
            <v>109</v>
          </cell>
          <cell r="D10">
            <v>1010</v>
          </cell>
          <cell r="E10">
            <v>1119</v>
          </cell>
          <cell r="F10">
            <v>507</v>
          </cell>
          <cell r="G10">
            <v>2526</v>
          </cell>
          <cell r="H10">
            <v>52</v>
          </cell>
        </row>
        <row r="11">
          <cell r="B11" t="str">
            <v>Archena</v>
          </cell>
          <cell r="C11">
            <v>161</v>
          </cell>
          <cell r="D11">
            <v>1133</v>
          </cell>
          <cell r="E11">
            <v>1294</v>
          </cell>
          <cell r="F11">
            <v>386</v>
          </cell>
          <cell r="G11">
            <v>2329</v>
          </cell>
          <cell r="H11">
            <v>118</v>
          </cell>
        </row>
        <row r="12">
          <cell r="B12" t="str">
            <v>Beniel</v>
          </cell>
          <cell r="C12">
            <v>68</v>
          </cell>
          <cell r="D12">
            <v>521</v>
          </cell>
          <cell r="E12">
            <v>589</v>
          </cell>
          <cell r="F12">
            <v>199</v>
          </cell>
          <cell r="G12">
            <v>1032</v>
          </cell>
          <cell r="H12">
            <v>30</v>
          </cell>
        </row>
        <row r="13">
          <cell r="B13" t="str">
            <v>Blanca</v>
          </cell>
          <cell r="C13">
            <v>13</v>
          </cell>
          <cell r="D13">
            <v>203</v>
          </cell>
          <cell r="E13">
            <v>216</v>
          </cell>
          <cell r="F13">
            <v>98</v>
          </cell>
          <cell r="G13">
            <v>596</v>
          </cell>
          <cell r="H13">
            <v>13</v>
          </cell>
        </row>
        <row r="14">
          <cell r="B14" t="str">
            <v>Bullas</v>
          </cell>
          <cell r="C14">
            <v>74</v>
          </cell>
          <cell r="D14">
            <v>550</v>
          </cell>
          <cell r="E14">
            <v>624</v>
          </cell>
          <cell r="F14">
            <v>312</v>
          </cell>
          <cell r="G14">
            <v>1724</v>
          </cell>
          <cell r="H14">
            <v>64</v>
          </cell>
        </row>
        <row r="15">
          <cell r="B15" t="str">
            <v>Calasparra</v>
          </cell>
          <cell r="C15">
            <v>11</v>
          </cell>
          <cell r="D15">
            <v>374</v>
          </cell>
          <cell r="E15">
            <v>385</v>
          </cell>
          <cell r="F15">
            <v>269</v>
          </cell>
          <cell r="G15">
            <v>1452</v>
          </cell>
          <cell r="H15">
            <v>43</v>
          </cell>
        </row>
        <row r="16">
          <cell r="B16" t="str">
            <v>Caravaca</v>
          </cell>
          <cell r="C16">
            <v>64</v>
          </cell>
          <cell r="D16">
            <v>982</v>
          </cell>
          <cell r="E16">
            <v>1046</v>
          </cell>
          <cell r="F16">
            <v>494</v>
          </cell>
          <cell r="G16">
            <v>2511</v>
          </cell>
          <cell r="H16">
            <v>69</v>
          </cell>
        </row>
        <row r="17">
          <cell r="B17" t="str">
            <v>Caravaca/Barranda</v>
          </cell>
          <cell r="C17">
            <v>5</v>
          </cell>
          <cell r="D17">
            <v>117</v>
          </cell>
          <cell r="E17">
            <v>122</v>
          </cell>
          <cell r="F17">
            <v>89</v>
          </cell>
          <cell r="G17">
            <v>728</v>
          </cell>
          <cell r="H17">
            <v>19</v>
          </cell>
        </row>
        <row r="18">
          <cell r="B18" t="str">
            <v>Cartagena/Casco Antiguo</v>
          </cell>
          <cell r="C18">
            <v>60</v>
          </cell>
          <cell r="D18">
            <v>594</v>
          </cell>
          <cell r="E18">
            <v>654</v>
          </cell>
          <cell r="F18">
            <v>393</v>
          </cell>
          <cell r="G18">
            <v>2284</v>
          </cell>
          <cell r="H18">
            <v>41</v>
          </cell>
        </row>
        <row r="19">
          <cell r="B19" t="str">
            <v>Cartagena/Este</v>
          </cell>
          <cell r="C19">
            <v>171</v>
          </cell>
          <cell r="D19">
            <v>946</v>
          </cell>
          <cell r="E19">
            <v>1117</v>
          </cell>
          <cell r="F19">
            <v>450</v>
          </cell>
          <cell r="G19">
            <v>2343</v>
          </cell>
          <cell r="H19">
            <v>60</v>
          </cell>
        </row>
        <row r="20">
          <cell r="B20" t="str">
            <v>Cartagena/Isaac Peral</v>
          </cell>
          <cell r="C20">
            <v>62</v>
          </cell>
          <cell r="D20">
            <v>842</v>
          </cell>
          <cell r="E20">
            <v>904</v>
          </cell>
          <cell r="F20">
            <v>460</v>
          </cell>
          <cell r="G20">
            <v>2298</v>
          </cell>
          <cell r="H20">
            <v>54</v>
          </cell>
        </row>
        <row r="21">
          <cell r="B21" t="str">
            <v>Cartagena/Los Barreros</v>
          </cell>
          <cell r="C21">
            <v>23</v>
          </cell>
          <cell r="D21">
            <v>376</v>
          </cell>
          <cell r="E21">
            <v>399</v>
          </cell>
          <cell r="F21">
            <v>179</v>
          </cell>
          <cell r="G21">
            <v>967</v>
          </cell>
          <cell r="H21">
            <v>5</v>
          </cell>
        </row>
        <row r="22">
          <cell r="B22" t="str">
            <v>Cartagena/Los Dolores</v>
          </cell>
          <cell r="C22">
            <v>56</v>
          </cell>
          <cell r="D22">
            <v>1188</v>
          </cell>
          <cell r="E22">
            <v>1244</v>
          </cell>
          <cell r="F22">
            <v>637</v>
          </cell>
          <cell r="G22">
            <v>2865</v>
          </cell>
          <cell r="H22">
            <v>38</v>
          </cell>
        </row>
        <row r="23">
          <cell r="B23" t="str">
            <v>Cartagena/Mar Menor</v>
          </cell>
          <cell r="C23">
            <v>37</v>
          </cell>
          <cell r="D23">
            <v>540</v>
          </cell>
          <cell r="E23">
            <v>577</v>
          </cell>
          <cell r="F23">
            <v>325</v>
          </cell>
          <cell r="G23">
            <v>1579</v>
          </cell>
          <cell r="H23">
            <v>28</v>
          </cell>
        </row>
        <row r="24">
          <cell r="B24" t="str">
            <v>Cartagena/Molinos Margafones</v>
          </cell>
          <cell r="C24">
            <v>53</v>
          </cell>
          <cell r="D24">
            <v>434</v>
          </cell>
          <cell r="E24">
            <v>487</v>
          </cell>
          <cell r="F24">
            <v>288</v>
          </cell>
          <cell r="G24">
            <v>1539</v>
          </cell>
          <cell r="H24">
            <v>34</v>
          </cell>
        </row>
        <row r="25">
          <cell r="B25" t="str">
            <v>Cartagena/Oeste</v>
          </cell>
          <cell r="C25">
            <v>90</v>
          </cell>
          <cell r="D25">
            <v>1078</v>
          </cell>
          <cell r="E25">
            <v>1168</v>
          </cell>
          <cell r="F25">
            <v>495</v>
          </cell>
          <cell r="G25">
            <v>3066</v>
          </cell>
          <cell r="H25">
            <v>43</v>
          </cell>
        </row>
        <row r="26">
          <cell r="B26" t="str">
            <v>Cartagena/Pozo Estrecho</v>
          </cell>
          <cell r="C26">
            <v>20</v>
          </cell>
          <cell r="D26">
            <v>404</v>
          </cell>
          <cell r="E26">
            <v>424</v>
          </cell>
          <cell r="F26">
            <v>215</v>
          </cell>
          <cell r="G26">
            <v>1103</v>
          </cell>
          <cell r="H26">
            <v>20</v>
          </cell>
        </row>
        <row r="27">
          <cell r="B27" t="str">
            <v>Cartagena/San Antón</v>
          </cell>
          <cell r="C27">
            <v>67</v>
          </cell>
          <cell r="D27">
            <v>739</v>
          </cell>
          <cell r="E27">
            <v>806</v>
          </cell>
          <cell r="F27">
            <v>348</v>
          </cell>
          <cell r="G27">
            <v>1700</v>
          </cell>
          <cell r="H27">
            <v>29</v>
          </cell>
        </row>
        <row r="28">
          <cell r="B28" t="str">
            <v>Cartagena/Santa Lucía</v>
          </cell>
          <cell r="C28">
            <v>13</v>
          </cell>
          <cell r="D28">
            <v>449</v>
          </cell>
          <cell r="E28">
            <v>462</v>
          </cell>
          <cell r="F28">
            <v>172</v>
          </cell>
          <cell r="G28">
            <v>773</v>
          </cell>
          <cell r="H28">
            <v>43</v>
          </cell>
        </row>
        <row r="29">
          <cell r="B29" t="str">
            <v>Cehegín</v>
          </cell>
          <cell r="C29">
            <v>56</v>
          </cell>
          <cell r="D29">
            <v>556</v>
          </cell>
          <cell r="E29">
            <v>612</v>
          </cell>
          <cell r="F29">
            <v>385</v>
          </cell>
          <cell r="G29">
            <v>2133</v>
          </cell>
          <cell r="H29">
            <v>41</v>
          </cell>
        </row>
        <row r="30">
          <cell r="B30" t="str">
            <v>Ceutí</v>
          </cell>
          <cell r="C30">
            <v>87</v>
          </cell>
          <cell r="D30">
            <v>518</v>
          </cell>
          <cell r="E30">
            <v>605</v>
          </cell>
          <cell r="F30">
            <v>202</v>
          </cell>
          <cell r="G30">
            <v>1108</v>
          </cell>
          <cell r="H30">
            <v>36</v>
          </cell>
        </row>
        <row r="31">
          <cell r="B31" t="str">
            <v>Cieza/Este</v>
          </cell>
          <cell r="C31">
            <v>44</v>
          </cell>
          <cell r="D31">
            <v>660</v>
          </cell>
          <cell r="E31">
            <v>704</v>
          </cell>
          <cell r="F31">
            <v>338</v>
          </cell>
          <cell r="G31">
            <v>1798</v>
          </cell>
          <cell r="H31">
            <v>50</v>
          </cell>
        </row>
        <row r="32">
          <cell r="B32" t="str">
            <v>Cieza/Oeste</v>
          </cell>
          <cell r="C32">
            <v>95</v>
          </cell>
          <cell r="D32">
            <v>792</v>
          </cell>
          <cell r="E32">
            <v>887</v>
          </cell>
          <cell r="F32">
            <v>303</v>
          </cell>
          <cell r="G32">
            <v>1924</v>
          </cell>
          <cell r="H32">
            <v>82</v>
          </cell>
        </row>
        <row r="33">
          <cell r="B33" t="str">
            <v>Fortuna</v>
          </cell>
          <cell r="C33">
            <v>35</v>
          </cell>
          <cell r="D33">
            <v>593</v>
          </cell>
          <cell r="E33">
            <v>628</v>
          </cell>
          <cell r="F33">
            <v>195</v>
          </cell>
          <cell r="G33">
            <v>1020</v>
          </cell>
          <cell r="H33">
            <v>49</v>
          </cell>
        </row>
        <row r="34">
          <cell r="B34" t="str">
            <v>Fuente Álamo</v>
          </cell>
          <cell r="C34">
            <v>29</v>
          </cell>
          <cell r="D34">
            <v>783</v>
          </cell>
          <cell r="E34">
            <v>812</v>
          </cell>
          <cell r="F34">
            <v>337</v>
          </cell>
          <cell r="G34">
            <v>1413</v>
          </cell>
          <cell r="H34">
            <v>59</v>
          </cell>
        </row>
        <row r="35">
          <cell r="B35" t="str">
            <v>Jumilla</v>
          </cell>
          <cell r="C35">
            <v>131</v>
          </cell>
          <cell r="D35">
            <v>1319</v>
          </cell>
          <cell r="E35">
            <v>1450</v>
          </cell>
          <cell r="F35">
            <v>465</v>
          </cell>
          <cell r="G35">
            <v>2520</v>
          </cell>
          <cell r="H35">
            <v>74</v>
          </cell>
        </row>
        <row r="36">
          <cell r="B36" t="str">
            <v>La Manga</v>
          </cell>
          <cell r="C36">
            <v>6</v>
          </cell>
          <cell r="D36">
            <v>123</v>
          </cell>
          <cell r="E36">
            <v>129</v>
          </cell>
          <cell r="F36">
            <v>164</v>
          </cell>
          <cell r="G36">
            <v>818</v>
          </cell>
          <cell r="H36">
            <v>26</v>
          </cell>
        </row>
        <row r="37">
          <cell r="B37" t="str">
            <v>La Unión</v>
          </cell>
          <cell r="C37">
            <v>124</v>
          </cell>
          <cell r="D37">
            <v>842</v>
          </cell>
          <cell r="E37">
            <v>966</v>
          </cell>
          <cell r="F37">
            <v>382</v>
          </cell>
          <cell r="G37">
            <v>1684</v>
          </cell>
          <cell r="H37">
            <v>96</v>
          </cell>
        </row>
        <row r="38">
          <cell r="B38" t="str">
            <v>Las Torres de Cotillas</v>
          </cell>
          <cell r="C38">
            <v>95</v>
          </cell>
          <cell r="D38">
            <v>895</v>
          </cell>
          <cell r="E38">
            <v>990</v>
          </cell>
          <cell r="F38">
            <v>339</v>
          </cell>
          <cell r="G38">
            <v>1999</v>
          </cell>
          <cell r="H38">
            <v>91</v>
          </cell>
        </row>
        <row r="39">
          <cell r="B39" t="str">
            <v>Lorca/Centro</v>
          </cell>
          <cell r="C39">
            <v>120</v>
          </cell>
          <cell r="D39">
            <v>998</v>
          </cell>
          <cell r="E39">
            <v>1118</v>
          </cell>
          <cell r="F39">
            <v>419</v>
          </cell>
          <cell r="G39">
            <v>1977</v>
          </cell>
          <cell r="H39">
            <v>40</v>
          </cell>
        </row>
        <row r="40">
          <cell r="B40" t="str">
            <v>Lorca/La Paca</v>
          </cell>
          <cell r="C40">
            <v>2</v>
          </cell>
          <cell r="D40">
            <v>93</v>
          </cell>
          <cell r="E40">
            <v>95</v>
          </cell>
          <cell r="F40">
            <v>62</v>
          </cell>
          <cell r="G40">
            <v>529</v>
          </cell>
          <cell r="H40">
            <v>7</v>
          </cell>
        </row>
        <row r="41">
          <cell r="B41" t="str">
            <v>Lorca/San Diego</v>
          </cell>
          <cell r="C41">
            <v>123</v>
          </cell>
          <cell r="D41">
            <v>1530</v>
          </cell>
          <cell r="E41">
            <v>1653</v>
          </cell>
          <cell r="F41">
            <v>428</v>
          </cell>
          <cell r="G41">
            <v>2317</v>
          </cell>
          <cell r="H41">
            <v>118</v>
          </cell>
        </row>
        <row r="42">
          <cell r="B42" t="str">
            <v>Lorca/San José</v>
          </cell>
          <cell r="C42">
            <v>124</v>
          </cell>
          <cell r="D42">
            <v>1322</v>
          </cell>
          <cell r="E42">
            <v>1446</v>
          </cell>
          <cell r="F42">
            <v>448</v>
          </cell>
          <cell r="G42">
            <v>2188</v>
          </cell>
          <cell r="H42">
            <v>59</v>
          </cell>
        </row>
        <row r="43">
          <cell r="B43" t="str">
            <v>Lorca/Sutullena</v>
          </cell>
          <cell r="C43">
            <v>45</v>
          </cell>
          <cell r="D43">
            <v>765</v>
          </cell>
          <cell r="E43">
            <v>810</v>
          </cell>
          <cell r="F43">
            <v>308</v>
          </cell>
          <cell r="G43">
            <v>1730</v>
          </cell>
          <cell r="H43">
            <v>59</v>
          </cell>
        </row>
        <row r="44">
          <cell r="B44" t="str">
            <v>Lorquí</v>
          </cell>
          <cell r="C44">
            <v>34</v>
          </cell>
          <cell r="D44">
            <v>288</v>
          </cell>
          <cell r="E44">
            <v>322</v>
          </cell>
          <cell r="F44">
            <v>116</v>
          </cell>
          <cell r="G44">
            <v>672</v>
          </cell>
          <cell r="H44">
            <v>14</v>
          </cell>
        </row>
        <row r="45">
          <cell r="B45" t="str">
            <v>Los Alcázares</v>
          </cell>
          <cell r="C45">
            <v>99</v>
          </cell>
          <cell r="D45">
            <v>559</v>
          </cell>
          <cell r="E45">
            <v>658</v>
          </cell>
          <cell r="F45">
            <v>233</v>
          </cell>
          <cell r="G45">
            <v>1390</v>
          </cell>
          <cell r="H45">
            <v>69</v>
          </cell>
        </row>
        <row r="46">
          <cell r="B46" t="str">
            <v>Mazarrón</v>
          </cell>
          <cell r="C46">
            <v>87</v>
          </cell>
          <cell r="D46">
            <v>622</v>
          </cell>
          <cell r="E46">
            <v>709</v>
          </cell>
          <cell r="F46">
            <v>344</v>
          </cell>
          <cell r="G46">
            <v>2333</v>
          </cell>
          <cell r="H46">
            <v>67</v>
          </cell>
        </row>
        <row r="47">
          <cell r="B47" t="str">
            <v>Molina Norte</v>
          </cell>
          <cell r="C47">
            <v>141</v>
          </cell>
          <cell r="D47">
            <v>1578</v>
          </cell>
          <cell r="E47">
            <v>1719</v>
          </cell>
          <cell r="F47">
            <v>646</v>
          </cell>
          <cell r="G47">
            <v>3195</v>
          </cell>
          <cell r="H47">
            <v>66</v>
          </cell>
        </row>
        <row r="48">
          <cell r="B48" t="str">
            <v>Molina Sur</v>
          </cell>
          <cell r="C48">
            <v>132</v>
          </cell>
          <cell r="D48">
            <v>1260</v>
          </cell>
          <cell r="E48">
            <v>1392</v>
          </cell>
          <cell r="F48">
            <v>682</v>
          </cell>
          <cell r="G48">
            <v>3188</v>
          </cell>
          <cell r="H48">
            <v>93</v>
          </cell>
        </row>
        <row r="49">
          <cell r="B49" t="str">
            <v>Moratalla</v>
          </cell>
          <cell r="C49">
            <v>26</v>
          </cell>
          <cell r="D49">
            <v>334</v>
          </cell>
          <cell r="E49">
            <v>360</v>
          </cell>
          <cell r="F49">
            <v>239</v>
          </cell>
          <cell r="G49">
            <v>1393</v>
          </cell>
          <cell r="H49">
            <v>18</v>
          </cell>
        </row>
        <row r="50">
          <cell r="B50" t="str">
            <v>Mula</v>
          </cell>
          <cell r="C50">
            <v>92</v>
          </cell>
          <cell r="D50">
            <v>759</v>
          </cell>
          <cell r="E50">
            <v>851</v>
          </cell>
          <cell r="F50">
            <v>466</v>
          </cell>
          <cell r="G50">
            <v>2627</v>
          </cell>
          <cell r="H50">
            <v>66</v>
          </cell>
        </row>
        <row r="51">
          <cell r="B51" t="str">
            <v>Murcia/Algezares</v>
          </cell>
          <cell r="C51">
            <v>61</v>
          </cell>
          <cell r="D51">
            <v>545</v>
          </cell>
          <cell r="E51">
            <v>606</v>
          </cell>
          <cell r="F51">
            <v>223</v>
          </cell>
          <cell r="G51">
            <v>1137</v>
          </cell>
          <cell r="H51">
            <v>16</v>
          </cell>
        </row>
        <row r="52">
          <cell r="B52" t="str">
            <v>Murcia/Aljucer</v>
          </cell>
          <cell r="C52">
            <v>67</v>
          </cell>
          <cell r="D52">
            <v>365</v>
          </cell>
          <cell r="E52">
            <v>432</v>
          </cell>
          <cell r="F52">
            <v>139</v>
          </cell>
          <cell r="G52">
            <v>813</v>
          </cell>
          <cell r="H52">
            <v>33</v>
          </cell>
        </row>
        <row r="53">
          <cell r="B53" t="str">
            <v>Murcia/Alquerías</v>
          </cell>
          <cell r="C53">
            <v>33</v>
          </cell>
          <cell r="D53">
            <v>617</v>
          </cell>
          <cell r="E53">
            <v>650</v>
          </cell>
          <cell r="F53">
            <v>235</v>
          </cell>
          <cell r="G53">
            <v>1388</v>
          </cell>
          <cell r="H53">
            <v>54</v>
          </cell>
        </row>
        <row r="54">
          <cell r="B54" t="str">
            <v>Murcia/Barrio del Carmen</v>
          </cell>
          <cell r="C54">
            <v>70</v>
          </cell>
          <cell r="D54">
            <v>730</v>
          </cell>
          <cell r="E54">
            <v>800</v>
          </cell>
          <cell r="F54">
            <v>432</v>
          </cell>
          <cell r="G54">
            <v>1789</v>
          </cell>
          <cell r="H54">
            <v>72</v>
          </cell>
        </row>
        <row r="55">
          <cell r="B55" t="str">
            <v>Murcia/Beniaján</v>
          </cell>
          <cell r="C55">
            <v>128</v>
          </cell>
          <cell r="D55">
            <v>1100</v>
          </cell>
          <cell r="E55">
            <v>1228</v>
          </cell>
          <cell r="F55">
            <v>412</v>
          </cell>
          <cell r="G55">
            <v>2124</v>
          </cell>
          <cell r="H55">
            <v>70</v>
          </cell>
        </row>
        <row r="56">
          <cell r="B56" t="str">
            <v>Murcia/Cabezo de Torres</v>
          </cell>
          <cell r="C56">
            <v>107</v>
          </cell>
          <cell r="D56">
            <v>959</v>
          </cell>
          <cell r="E56">
            <v>1066</v>
          </cell>
          <cell r="F56">
            <v>396</v>
          </cell>
          <cell r="G56">
            <v>1729</v>
          </cell>
          <cell r="H56">
            <v>77</v>
          </cell>
        </row>
        <row r="57">
          <cell r="B57" t="str">
            <v>Murcia/Campo de Cartagena</v>
          </cell>
          <cell r="C57">
            <v>16</v>
          </cell>
          <cell r="D57">
            <v>467</v>
          </cell>
          <cell r="E57">
            <v>483</v>
          </cell>
          <cell r="F57">
            <v>258</v>
          </cell>
          <cell r="G57">
            <v>1219</v>
          </cell>
          <cell r="H57">
            <v>67</v>
          </cell>
        </row>
        <row r="58">
          <cell r="B58" t="str">
            <v>Murcia/Centro</v>
          </cell>
          <cell r="C58">
            <v>109</v>
          </cell>
          <cell r="D58">
            <v>630</v>
          </cell>
          <cell r="E58">
            <v>739</v>
          </cell>
          <cell r="F58">
            <v>428</v>
          </cell>
          <cell r="G58">
            <v>2605</v>
          </cell>
          <cell r="H58">
            <v>57</v>
          </cell>
        </row>
        <row r="59">
          <cell r="B59" t="str">
            <v>Murcia/El Palmar</v>
          </cell>
          <cell r="C59">
            <v>65</v>
          </cell>
          <cell r="D59">
            <v>885</v>
          </cell>
          <cell r="E59">
            <v>950</v>
          </cell>
          <cell r="F59">
            <v>444</v>
          </cell>
          <cell r="G59">
            <v>2161</v>
          </cell>
          <cell r="H59">
            <v>22</v>
          </cell>
        </row>
        <row r="60">
          <cell r="B60" t="str">
            <v>Murcia/El Ranero</v>
          </cell>
          <cell r="C60">
            <v>74</v>
          </cell>
          <cell r="D60">
            <v>587</v>
          </cell>
          <cell r="E60">
            <v>661</v>
          </cell>
          <cell r="F60">
            <v>236</v>
          </cell>
          <cell r="G60">
            <v>1272</v>
          </cell>
          <cell r="H60">
            <v>33</v>
          </cell>
        </row>
        <row r="61">
          <cell r="B61" t="str">
            <v>Murcia/Espinardo</v>
          </cell>
          <cell r="C61">
            <v>181</v>
          </cell>
          <cell r="D61">
            <v>1249</v>
          </cell>
          <cell r="E61">
            <v>1430</v>
          </cell>
          <cell r="F61">
            <v>387</v>
          </cell>
          <cell r="G61">
            <v>1988</v>
          </cell>
          <cell r="H61">
            <v>56</v>
          </cell>
        </row>
        <row r="62">
          <cell r="B62" t="str">
            <v>Murcia/Floridablanca</v>
          </cell>
          <cell r="C62">
            <v>49</v>
          </cell>
          <cell r="D62">
            <v>423</v>
          </cell>
          <cell r="E62">
            <v>472</v>
          </cell>
          <cell r="F62">
            <v>242</v>
          </cell>
          <cell r="G62">
            <v>1336</v>
          </cell>
          <cell r="H62">
            <v>28</v>
          </cell>
        </row>
        <row r="63">
          <cell r="B63" t="str">
            <v>Murcia/Infante</v>
          </cell>
          <cell r="C63">
            <v>92</v>
          </cell>
          <cell r="D63">
            <v>718</v>
          </cell>
          <cell r="E63">
            <v>810</v>
          </cell>
          <cell r="F63">
            <v>393</v>
          </cell>
          <cell r="G63">
            <v>2607</v>
          </cell>
          <cell r="H63">
            <v>33</v>
          </cell>
        </row>
        <row r="64">
          <cell r="B64" t="str">
            <v>Murcia/La Alberca</v>
          </cell>
          <cell r="C64">
            <v>117</v>
          </cell>
          <cell r="D64">
            <v>964</v>
          </cell>
          <cell r="E64">
            <v>1081</v>
          </cell>
          <cell r="F64">
            <v>415</v>
          </cell>
          <cell r="G64">
            <v>2042</v>
          </cell>
          <cell r="H64">
            <v>62</v>
          </cell>
        </row>
        <row r="65">
          <cell r="B65" t="str">
            <v>Murcia/La Ñora</v>
          </cell>
          <cell r="C65">
            <v>65</v>
          </cell>
          <cell r="D65">
            <v>544</v>
          </cell>
          <cell r="E65">
            <v>609</v>
          </cell>
          <cell r="F65">
            <v>309</v>
          </cell>
          <cell r="G65">
            <v>1429</v>
          </cell>
          <cell r="H65">
            <v>46</v>
          </cell>
        </row>
        <row r="66">
          <cell r="B66" t="str">
            <v>Murcia/Llano de Brujas</v>
          </cell>
          <cell r="C66">
            <v>65</v>
          </cell>
          <cell r="D66">
            <v>514</v>
          </cell>
          <cell r="E66">
            <v>579</v>
          </cell>
          <cell r="F66">
            <v>248</v>
          </cell>
          <cell r="G66">
            <v>1157</v>
          </cell>
          <cell r="H66">
            <v>35</v>
          </cell>
        </row>
        <row r="67">
          <cell r="B67" t="str">
            <v>Murcia/Monteagudo</v>
          </cell>
          <cell r="C67">
            <v>40</v>
          </cell>
          <cell r="D67">
            <v>517</v>
          </cell>
          <cell r="E67">
            <v>557</v>
          </cell>
          <cell r="F67">
            <v>238</v>
          </cell>
          <cell r="G67">
            <v>1448</v>
          </cell>
          <cell r="H67">
            <v>29</v>
          </cell>
        </row>
        <row r="68">
          <cell r="B68" t="str">
            <v>Murcia/Nonduermas</v>
          </cell>
          <cell r="C68">
            <v>20</v>
          </cell>
          <cell r="D68">
            <v>420</v>
          </cell>
          <cell r="E68">
            <v>440</v>
          </cell>
          <cell r="F68">
            <v>248</v>
          </cell>
          <cell r="G68">
            <v>1310</v>
          </cell>
          <cell r="H68">
            <v>47</v>
          </cell>
        </row>
        <row r="69">
          <cell r="B69" t="str">
            <v>Murcia/Puente Tocinos</v>
          </cell>
          <cell r="C69">
            <v>42</v>
          </cell>
          <cell r="D69">
            <v>576</v>
          </cell>
          <cell r="E69">
            <v>618</v>
          </cell>
          <cell r="F69">
            <v>310</v>
          </cell>
          <cell r="G69">
            <v>1396</v>
          </cell>
          <cell r="H69">
            <v>53</v>
          </cell>
        </row>
        <row r="70">
          <cell r="B70" t="str">
            <v>Murcia/San Andrés</v>
          </cell>
          <cell r="C70">
            <v>146</v>
          </cell>
          <cell r="D70">
            <v>1224</v>
          </cell>
          <cell r="E70">
            <v>1370</v>
          </cell>
          <cell r="F70">
            <v>739</v>
          </cell>
          <cell r="G70">
            <v>3908</v>
          </cell>
          <cell r="H70">
            <v>123</v>
          </cell>
        </row>
        <row r="71">
          <cell r="B71" t="str">
            <v>Murcia/Sangonera La Verde</v>
          </cell>
          <cell r="C71">
            <v>51</v>
          </cell>
          <cell r="D71">
            <v>450</v>
          </cell>
          <cell r="E71">
            <v>501</v>
          </cell>
          <cell r="F71">
            <v>166</v>
          </cell>
          <cell r="G71">
            <v>808</v>
          </cell>
          <cell r="H71">
            <v>16</v>
          </cell>
        </row>
        <row r="72">
          <cell r="B72" t="str">
            <v>Murcia/Santa María de Gracia</v>
          </cell>
          <cell r="C72">
            <v>51</v>
          </cell>
          <cell r="D72">
            <v>489</v>
          </cell>
          <cell r="E72">
            <v>540</v>
          </cell>
          <cell r="F72">
            <v>375</v>
          </cell>
          <cell r="G72">
            <v>2094</v>
          </cell>
          <cell r="H72">
            <v>42</v>
          </cell>
        </row>
        <row r="73">
          <cell r="B73" t="str">
            <v>Murcia/Sur</v>
          </cell>
          <cell r="C73">
            <v>111</v>
          </cell>
          <cell r="D73">
            <v>1197</v>
          </cell>
          <cell r="E73">
            <v>1308</v>
          </cell>
          <cell r="F73">
            <v>382</v>
          </cell>
          <cell r="G73">
            <v>2124</v>
          </cell>
          <cell r="H73">
            <v>123</v>
          </cell>
        </row>
        <row r="74">
          <cell r="B74" t="str">
            <v>Murcia/Vista Alegre</v>
          </cell>
          <cell r="C74">
            <v>146</v>
          </cell>
          <cell r="D74">
            <v>1660</v>
          </cell>
          <cell r="E74">
            <v>1806</v>
          </cell>
          <cell r="F74">
            <v>764</v>
          </cell>
          <cell r="G74">
            <v>3321</v>
          </cell>
          <cell r="H74">
            <v>116</v>
          </cell>
        </row>
        <row r="75">
          <cell r="B75" t="str">
            <v>Murcia/Vistabella</v>
          </cell>
          <cell r="C75">
            <v>27</v>
          </cell>
          <cell r="D75">
            <v>454</v>
          </cell>
          <cell r="E75">
            <v>481</v>
          </cell>
          <cell r="F75">
            <v>301</v>
          </cell>
          <cell r="G75">
            <v>1744</v>
          </cell>
          <cell r="H75">
            <v>12</v>
          </cell>
        </row>
        <row r="76">
          <cell r="B76" t="str">
            <v>Murcia/Zarandona</v>
          </cell>
          <cell r="C76">
            <v>22</v>
          </cell>
          <cell r="D76">
            <v>239</v>
          </cell>
          <cell r="E76">
            <v>261</v>
          </cell>
          <cell r="F76">
            <v>137</v>
          </cell>
          <cell r="G76">
            <v>539</v>
          </cell>
          <cell r="H76">
            <v>35</v>
          </cell>
        </row>
        <row r="77">
          <cell r="B77" t="str">
            <v>Puerto de Mazarrón</v>
          </cell>
          <cell r="C77">
            <v>83</v>
          </cell>
          <cell r="D77">
            <v>552</v>
          </cell>
          <cell r="E77">
            <v>635</v>
          </cell>
          <cell r="F77">
            <v>154</v>
          </cell>
          <cell r="G77">
            <v>1021</v>
          </cell>
          <cell r="H77">
            <v>11</v>
          </cell>
        </row>
        <row r="78">
          <cell r="B78" t="str">
            <v>Puerto Lumbreras</v>
          </cell>
          <cell r="C78">
            <v>24</v>
          </cell>
          <cell r="D78">
            <v>660</v>
          </cell>
          <cell r="E78">
            <v>684</v>
          </cell>
          <cell r="F78">
            <v>275</v>
          </cell>
          <cell r="G78">
            <v>2079</v>
          </cell>
          <cell r="H78">
            <v>39</v>
          </cell>
        </row>
        <row r="79">
          <cell r="B79" t="str">
            <v>San Javier</v>
          </cell>
          <cell r="C79">
            <v>118</v>
          </cell>
          <cell r="D79">
            <v>1199</v>
          </cell>
          <cell r="E79">
            <v>1317</v>
          </cell>
          <cell r="F79">
            <v>459</v>
          </cell>
          <cell r="G79">
            <v>2518</v>
          </cell>
          <cell r="H79">
            <v>125</v>
          </cell>
        </row>
        <row r="80">
          <cell r="B80" t="str">
            <v>San Pedro del Pinatar</v>
          </cell>
          <cell r="C80">
            <v>65</v>
          </cell>
          <cell r="D80">
            <v>962</v>
          </cell>
          <cell r="E80">
            <v>1027</v>
          </cell>
          <cell r="F80">
            <v>418</v>
          </cell>
          <cell r="G80">
            <v>2294</v>
          </cell>
          <cell r="H80">
            <v>60</v>
          </cell>
        </row>
        <row r="81">
          <cell r="B81" t="str">
            <v>Santomera</v>
          </cell>
          <cell r="C81">
            <v>79</v>
          </cell>
          <cell r="D81">
            <v>685</v>
          </cell>
          <cell r="E81">
            <v>764</v>
          </cell>
          <cell r="F81">
            <v>283</v>
          </cell>
          <cell r="G81">
            <v>1575</v>
          </cell>
          <cell r="H81">
            <v>20</v>
          </cell>
        </row>
        <row r="82">
          <cell r="B82" t="str">
            <v>Torre Pacheco/Este</v>
          </cell>
          <cell r="C82">
            <v>77</v>
          </cell>
          <cell r="D82">
            <v>905</v>
          </cell>
          <cell r="E82">
            <v>982</v>
          </cell>
          <cell r="F82">
            <v>333</v>
          </cell>
          <cell r="G82">
            <v>1564</v>
          </cell>
          <cell r="H82">
            <v>110</v>
          </cell>
        </row>
        <row r="83">
          <cell r="B83" t="str">
            <v>Torre Pacheco/Oeste</v>
          </cell>
          <cell r="C83">
            <v>63</v>
          </cell>
          <cell r="D83">
            <v>808</v>
          </cell>
          <cell r="E83">
            <v>871</v>
          </cell>
          <cell r="F83">
            <v>241</v>
          </cell>
          <cell r="G83">
            <v>1362</v>
          </cell>
          <cell r="H83">
            <v>95</v>
          </cell>
        </row>
        <row r="84">
          <cell r="B84" t="str">
            <v>Totana/Norte</v>
          </cell>
          <cell r="C84">
            <v>76</v>
          </cell>
          <cell r="D84">
            <v>956</v>
          </cell>
          <cell r="E84">
            <v>1032</v>
          </cell>
          <cell r="F84">
            <v>316</v>
          </cell>
          <cell r="G84">
            <v>1659</v>
          </cell>
          <cell r="H84">
            <v>51</v>
          </cell>
        </row>
        <row r="85">
          <cell r="B85" t="str">
            <v>Totana/Sur</v>
          </cell>
          <cell r="C85">
            <v>74</v>
          </cell>
          <cell r="D85">
            <v>713</v>
          </cell>
          <cell r="E85">
            <v>787</v>
          </cell>
          <cell r="F85">
            <v>193</v>
          </cell>
          <cell r="G85">
            <v>1303</v>
          </cell>
          <cell r="H85">
            <v>33</v>
          </cell>
        </row>
        <row r="86">
          <cell r="B86" t="str">
            <v>Yecla/Este</v>
          </cell>
          <cell r="C86">
            <v>52</v>
          </cell>
          <cell r="D86">
            <v>763</v>
          </cell>
          <cell r="E86">
            <v>815</v>
          </cell>
          <cell r="F86">
            <v>366</v>
          </cell>
          <cell r="G86">
            <v>2617</v>
          </cell>
          <cell r="H86">
            <v>53</v>
          </cell>
        </row>
        <row r="87">
          <cell r="B87" t="str">
            <v>Yecla/Oeste</v>
          </cell>
          <cell r="C87">
            <v>89</v>
          </cell>
          <cell r="D87">
            <v>773</v>
          </cell>
          <cell r="E87">
            <v>862</v>
          </cell>
          <cell r="F87">
            <v>354</v>
          </cell>
          <cell r="G87">
            <v>1545</v>
          </cell>
          <cell r="H87">
            <v>69</v>
          </cell>
        </row>
      </sheetData>
      <sheetData sheetId="12">
        <row r="1">
          <cell r="A1" t="str">
            <v>Área de salud</v>
          </cell>
          <cell r="B1" t="str">
            <v>00 a 01 años</v>
          </cell>
          <cell r="C1" t="str">
            <v>02 a 09 años</v>
          </cell>
          <cell r="D1" t="str">
            <v>TOTAL 00 A 09 AÑOS</v>
          </cell>
          <cell r="E1" t="str">
            <v>60 a 64 años</v>
          </cell>
          <cell r="F1" t="str">
            <v>65 o más años</v>
          </cell>
          <cell r="G1" t="str">
            <v>EMBARAZADAS</v>
          </cell>
        </row>
        <row r="2">
          <cell r="A2" t="str">
            <v>Área 1</v>
          </cell>
          <cell r="B2">
            <v>1138</v>
          </cell>
          <cell r="C2">
            <v>10710</v>
          </cell>
          <cell r="D2">
            <v>11848</v>
          </cell>
          <cell r="E2">
            <v>5173</v>
          </cell>
          <cell r="F2">
            <v>26267</v>
          </cell>
          <cell r="G2">
            <v>780</v>
          </cell>
        </row>
        <row r="3">
          <cell r="A3" t="str">
            <v>Área 2</v>
          </cell>
          <cell r="B3">
            <v>981</v>
          </cell>
          <cell r="C3">
            <v>10512</v>
          </cell>
          <cell r="D3">
            <v>11493</v>
          </cell>
          <cell r="E3">
            <v>5343</v>
          </cell>
          <cell r="F3">
            <v>27786</v>
          </cell>
          <cell r="G3">
            <v>654</v>
          </cell>
        </row>
        <row r="4">
          <cell r="A4" t="str">
            <v>Área 3</v>
          </cell>
          <cell r="B4">
            <v>739</v>
          </cell>
          <cell r="C4">
            <v>8495</v>
          </cell>
          <cell r="D4">
            <v>9234</v>
          </cell>
          <cell r="E4">
            <v>3032</v>
          </cell>
          <cell r="F4">
            <v>17399</v>
          </cell>
          <cell r="G4">
            <v>512</v>
          </cell>
        </row>
        <row r="5">
          <cell r="A5" t="str">
            <v>Área 4</v>
          </cell>
          <cell r="B5">
            <v>236</v>
          </cell>
          <cell r="C5">
            <v>2913</v>
          </cell>
          <cell r="D5">
            <v>3149</v>
          </cell>
          <cell r="E5">
            <v>1788</v>
          </cell>
          <cell r="F5">
            <v>9941</v>
          </cell>
          <cell r="G5">
            <v>254</v>
          </cell>
        </row>
        <row r="6">
          <cell r="A6" t="str">
            <v>Área 5</v>
          </cell>
          <cell r="B6">
            <v>272</v>
          </cell>
          <cell r="C6">
            <v>2855</v>
          </cell>
          <cell r="D6">
            <v>3127</v>
          </cell>
          <cell r="E6">
            <v>1185</v>
          </cell>
          <cell r="F6">
            <v>6682</v>
          </cell>
          <cell r="G6">
            <v>196</v>
          </cell>
        </row>
        <row r="7">
          <cell r="A7" t="str">
            <v>Área 6</v>
          </cell>
          <cell r="B7">
            <v>1279</v>
          </cell>
          <cell r="C7">
            <v>11337</v>
          </cell>
          <cell r="D7">
            <v>12616</v>
          </cell>
          <cell r="E7">
            <v>5182</v>
          </cell>
          <cell r="F7">
            <v>26806</v>
          </cell>
          <cell r="G7">
            <v>861</v>
          </cell>
        </row>
        <row r="8">
          <cell r="A8" t="str">
            <v>Área 7</v>
          </cell>
          <cell r="B8">
            <v>804</v>
          </cell>
          <cell r="C8">
            <v>8052</v>
          </cell>
          <cell r="D8">
            <v>8856</v>
          </cell>
          <cell r="E8">
            <v>3675</v>
          </cell>
          <cell r="F8">
            <v>19719</v>
          </cell>
          <cell r="G8">
            <v>559</v>
          </cell>
        </row>
        <row r="9">
          <cell r="A9" t="str">
            <v>Área 8</v>
          </cell>
          <cell r="B9">
            <v>422</v>
          </cell>
          <cell r="C9">
            <v>4433</v>
          </cell>
          <cell r="D9">
            <v>4855</v>
          </cell>
          <cell r="E9">
            <v>1684</v>
          </cell>
          <cell r="F9">
            <v>9128</v>
          </cell>
          <cell r="G9">
            <v>459</v>
          </cell>
        </row>
        <row r="10">
          <cell r="A10" t="str">
            <v>Área 9</v>
          </cell>
          <cell r="B10">
            <v>175</v>
          </cell>
          <cell r="C10">
            <v>2132</v>
          </cell>
          <cell r="D10">
            <v>2307</v>
          </cell>
          <cell r="E10">
            <v>974</v>
          </cell>
          <cell r="F10">
            <v>5597</v>
          </cell>
          <cell r="G10">
            <v>170</v>
          </cell>
        </row>
      </sheetData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workbookViewId="0">
      <pane xSplit="1" ySplit="1" topLeftCell="B21" activePane="bottomRight" state="frozen"/>
      <selection pane="topRight" activeCell="B1" sqref="B1"/>
      <selection pane="bottomLeft" activeCell="A2" sqref="A2"/>
      <selection pane="bottomRight" activeCell="B48" sqref="B48"/>
    </sheetView>
  </sheetViews>
  <sheetFormatPr baseColWidth="10" defaultRowHeight="15" x14ac:dyDescent="0.25"/>
  <cols>
    <col min="1" max="1" width="27.140625" bestFit="1" customWidth="1"/>
    <col min="2" max="2" width="12.28515625" bestFit="1" customWidth="1"/>
    <col min="3" max="3" width="9.7109375" bestFit="1" customWidth="1"/>
    <col min="4" max="4" width="9.85546875" bestFit="1" customWidth="1"/>
  </cols>
  <sheetData>
    <row r="1" spans="1:7" x14ac:dyDescent="0.25">
      <c r="A1" s="1" t="s">
        <v>0</v>
      </c>
      <c r="B1" s="2" t="s">
        <v>1</v>
      </c>
      <c r="C1" s="2" t="s">
        <v>2</v>
      </c>
      <c r="D1" s="3" t="s">
        <v>3</v>
      </c>
    </row>
    <row r="2" spans="1:7" x14ac:dyDescent="0.25">
      <c r="A2" s="4" t="s">
        <v>32</v>
      </c>
      <c r="B2" s="5">
        <v>241</v>
      </c>
      <c r="C2" s="6">
        <v>583</v>
      </c>
      <c r="D2" s="7">
        <f t="shared" ref="D2:D47" si="0">B2/C2</f>
        <v>0.41337907375643224</v>
      </c>
      <c r="F2" s="15"/>
      <c r="G2" s="16"/>
    </row>
    <row r="3" spans="1:7" x14ac:dyDescent="0.25">
      <c r="A3" s="4" t="s">
        <v>45</v>
      </c>
      <c r="B3" s="5">
        <v>23</v>
      </c>
      <c r="C3" s="6">
        <v>57</v>
      </c>
      <c r="D3" s="7">
        <f t="shared" si="0"/>
        <v>0.40350877192982454</v>
      </c>
      <c r="F3" s="15"/>
      <c r="G3" s="16"/>
    </row>
    <row r="4" spans="1:7" x14ac:dyDescent="0.25">
      <c r="A4" s="4" t="s">
        <v>16</v>
      </c>
      <c r="B4" s="5">
        <v>314</v>
      </c>
      <c r="C4" s="6">
        <v>895</v>
      </c>
      <c r="D4" s="7">
        <f t="shared" si="0"/>
        <v>0.35083798882681566</v>
      </c>
      <c r="F4" s="15"/>
      <c r="G4" s="16"/>
    </row>
    <row r="5" spans="1:7" x14ac:dyDescent="0.25">
      <c r="A5" s="4" t="s">
        <v>17</v>
      </c>
      <c r="B5" s="5">
        <v>269</v>
      </c>
      <c r="C5" s="6">
        <v>771</v>
      </c>
      <c r="D5" s="7">
        <f t="shared" si="0"/>
        <v>0.34889753566796367</v>
      </c>
      <c r="F5" s="15"/>
      <c r="G5" s="16"/>
    </row>
    <row r="6" spans="1:7" x14ac:dyDescent="0.25">
      <c r="A6" s="4" t="s">
        <v>21</v>
      </c>
      <c r="B6" s="5">
        <v>389</v>
      </c>
      <c r="C6" s="6">
        <v>1146</v>
      </c>
      <c r="D6" s="7">
        <f t="shared" si="0"/>
        <v>0.33944153577661429</v>
      </c>
      <c r="F6" s="15"/>
      <c r="G6" s="16"/>
    </row>
    <row r="7" spans="1:7" x14ac:dyDescent="0.25">
      <c r="A7" s="4" t="s">
        <v>4</v>
      </c>
      <c r="B7" s="5">
        <v>157</v>
      </c>
      <c r="C7" s="6">
        <v>463</v>
      </c>
      <c r="D7" s="7">
        <f t="shared" si="0"/>
        <v>0.33909287257019438</v>
      </c>
      <c r="F7" s="15"/>
      <c r="G7" s="16"/>
    </row>
    <row r="8" spans="1:7" x14ac:dyDescent="0.25">
      <c r="A8" s="4" t="s">
        <v>10</v>
      </c>
      <c r="B8" s="5">
        <v>31</v>
      </c>
      <c r="C8" s="6">
        <v>95</v>
      </c>
      <c r="D8" s="7">
        <f t="shared" si="0"/>
        <v>0.32631578947368423</v>
      </c>
      <c r="F8" s="15"/>
      <c r="G8" s="16"/>
    </row>
    <row r="9" spans="1:7" x14ac:dyDescent="0.25">
      <c r="A9" s="4" t="s">
        <v>19</v>
      </c>
      <c r="B9" s="5">
        <v>587</v>
      </c>
      <c r="C9" s="6">
        <v>1846</v>
      </c>
      <c r="D9" s="7">
        <f t="shared" si="0"/>
        <v>0.31798483206933909</v>
      </c>
      <c r="F9" s="15"/>
      <c r="G9" s="16"/>
    </row>
    <row r="10" spans="1:7" x14ac:dyDescent="0.25">
      <c r="A10" s="4" t="s">
        <v>46</v>
      </c>
      <c r="B10" s="5">
        <v>372</v>
      </c>
      <c r="C10" s="6">
        <v>1184</v>
      </c>
      <c r="D10" s="7">
        <f t="shared" si="0"/>
        <v>0.3141891891891892</v>
      </c>
      <c r="F10" s="15"/>
      <c r="G10" s="16"/>
    </row>
    <row r="11" spans="1:7" x14ac:dyDescent="0.25">
      <c r="A11" s="4" t="s">
        <v>34</v>
      </c>
      <c r="B11" s="5">
        <v>9481</v>
      </c>
      <c r="C11" s="6">
        <v>31264</v>
      </c>
      <c r="D11" s="7">
        <f t="shared" si="0"/>
        <v>0.30325614124872058</v>
      </c>
      <c r="F11" s="15"/>
      <c r="G11" s="16"/>
    </row>
    <row r="12" spans="1:7" x14ac:dyDescent="0.25">
      <c r="A12" s="4" t="s">
        <v>25</v>
      </c>
      <c r="B12" s="5">
        <v>343</v>
      </c>
      <c r="C12" s="6">
        <v>1133</v>
      </c>
      <c r="D12" s="7">
        <f t="shared" si="0"/>
        <v>0.30273609885260372</v>
      </c>
      <c r="F12" s="15"/>
      <c r="G12" s="16"/>
    </row>
    <row r="13" spans="1:7" x14ac:dyDescent="0.25">
      <c r="A13" s="4" t="s">
        <v>28</v>
      </c>
      <c r="B13" s="5">
        <v>1763</v>
      </c>
      <c r="C13" s="6">
        <v>5936</v>
      </c>
      <c r="D13" s="7">
        <f t="shared" si="0"/>
        <v>0.29700134770889486</v>
      </c>
      <c r="F13" s="15"/>
      <c r="G13" s="16"/>
    </row>
    <row r="14" spans="1:7" x14ac:dyDescent="0.25">
      <c r="A14" s="4" t="s">
        <v>48</v>
      </c>
      <c r="B14" s="5">
        <v>722</v>
      </c>
      <c r="C14" s="6">
        <v>2434</v>
      </c>
      <c r="D14" s="7">
        <f t="shared" si="0"/>
        <v>0.29663105998356615</v>
      </c>
      <c r="F14" s="15"/>
      <c r="G14" s="16"/>
    </row>
    <row r="15" spans="1:7" x14ac:dyDescent="0.25">
      <c r="A15" s="4" t="s">
        <v>33</v>
      </c>
      <c r="B15" s="5">
        <v>331</v>
      </c>
      <c r="C15" s="6">
        <v>1124</v>
      </c>
      <c r="D15" s="7">
        <f t="shared" si="0"/>
        <v>0.29448398576512458</v>
      </c>
      <c r="F15" s="15"/>
      <c r="G15" s="16"/>
    </row>
    <row r="16" spans="1:7" x14ac:dyDescent="0.25">
      <c r="A16" s="4" t="s">
        <v>20</v>
      </c>
      <c r="B16" s="5">
        <v>4340</v>
      </c>
      <c r="C16" s="6">
        <v>14806</v>
      </c>
      <c r="D16" s="7">
        <f t="shared" si="0"/>
        <v>0.29312440902336889</v>
      </c>
      <c r="F16" s="15"/>
      <c r="G16" s="16"/>
    </row>
    <row r="17" spans="1:7" x14ac:dyDescent="0.25">
      <c r="A17" s="4" t="s">
        <v>8</v>
      </c>
      <c r="B17" s="5">
        <v>829</v>
      </c>
      <c r="C17" s="6">
        <v>2829</v>
      </c>
      <c r="D17" s="7">
        <f t="shared" si="0"/>
        <v>0.29303640862495584</v>
      </c>
      <c r="F17" s="15"/>
      <c r="G17" s="16"/>
    </row>
    <row r="18" spans="1:7" x14ac:dyDescent="0.25">
      <c r="A18" s="4" t="s">
        <v>26</v>
      </c>
      <c r="B18" s="5">
        <v>472</v>
      </c>
      <c r="C18" s="6">
        <v>1614</v>
      </c>
      <c r="D18" s="7">
        <f t="shared" si="0"/>
        <v>0.29244114002478316</v>
      </c>
      <c r="F18" s="15"/>
      <c r="G18" s="16"/>
    </row>
    <row r="19" spans="1:7" x14ac:dyDescent="0.25">
      <c r="A19" s="4" t="s">
        <v>31</v>
      </c>
      <c r="B19" s="5">
        <v>1405</v>
      </c>
      <c r="C19" s="6">
        <v>4822</v>
      </c>
      <c r="D19" s="7">
        <f t="shared" si="0"/>
        <v>0.29137287432600578</v>
      </c>
      <c r="F19" s="15"/>
      <c r="G19" s="16"/>
    </row>
    <row r="20" spans="1:7" x14ac:dyDescent="0.25">
      <c r="A20" s="4" t="s">
        <v>27</v>
      </c>
      <c r="B20" s="5">
        <v>104</v>
      </c>
      <c r="C20" s="6">
        <v>359</v>
      </c>
      <c r="D20" s="7">
        <f t="shared" si="0"/>
        <v>0.28969359331476324</v>
      </c>
      <c r="F20" s="15"/>
      <c r="G20" s="16"/>
    </row>
    <row r="21" spans="1:7" x14ac:dyDescent="0.25">
      <c r="A21" s="4" t="s">
        <v>5</v>
      </c>
      <c r="B21" s="5">
        <v>239</v>
      </c>
      <c r="C21" s="6">
        <v>841</v>
      </c>
      <c r="D21" s="7">
        <f t="shared" si="0"/>
        <v>0.28418549346016647</v>
      </c>
    </row>
    <row r="22" spans="1:7" x14ac:dyDescent="0.25">
      <c r="A22" s="4" t="s">
        <v>36</v>
      </c>
      <c r="B22" s="5">
        <v>79</v>
      </c>
      <c r="C22" s="6">
        <v>278</v>
      </c>
      <c r="D22" s="7">
        <f t="shared" si="0"/>
        <v>0.28417266187050361</v>
      </c>
      <c r="F22" s="15"/>
      <c r="G22" s="16"/>
    </row>
    <row r="23" spans="1:7" x14ac:dyDescent="0.25">
      <c r="A23" s="4" t="s">
        <v>22</v>
      </c>
      <c r="B23" s="5">
        <v>209</v>
      </c>
      <c r="C23" s="6">
        <v>747</v>
      </c>
      <c r="D23" s="7">
        <f t="shared" si="0"/>
        <v>0.27978580990629182</v>
      </c>
      <c r="F23" s="15"/>
      <c r="G23" s="16"/>
    </row>
    <row r="24" spans="1:7" x14ac:dyDescent="0.25">
      <c r="A24" s="4" t="s">
        <v>41</v>
      </c>
      <c r="B24" s="5">
        <v>277</v>
      </c>
      <c r="C24" s="6">
        <v>996</v>
      </c>
      <c r="D24" s="7">
        <f t="shared" si="0"/>
        <v>0.2781124497991968</v>
      </c>
      <c r="F24" s="15"/>
      <c r="G24" s="16"/>
    </row>
    <row r="25" spans="1:7" x14ac:dyDescent="0.25">
      <c r="A25" s="4" t="s">
        <v>14</v>
      </c>
      <c r="B25" s="5">
        <v>197</v>
      </c>
      <c r="C25" s="6">
        <v>709</v>
      </c>
      <c r="D25" s="7">
        <f t="shared" si="0"/>
        <v>0.27785613540197462</v>
      </c>
      <c r="F25" s="15"/>
      <c r="G25" s="16"/>
    </row>
    <row r="26" spans="1:7" x14ac:dyDescent="0.25">
      <c r="A26" s="4" t="s">
        <v>24</v>
      </c>
      <c r="B26" s="5">
        <v>191</v>
      </c>
      <c r="C26" s="6">
        <v>698</v>
      </c>
      <c r="D26" s="7">
        <f t="shared" si="0"/>
        <v>0.27363896848137537</v>
      </c>
      <c r="F26" s="15"/>
      <c r="G26" s="16"/>
    </row>
    <row r="27" spans="1:7" x14ac:dyDescent="0.25">
      <c r="A27" s="4" t="s">
        <v>23</v>
      </c>
      <c r="B27" s="5">
        <v>662</v>
      </c>
      <c r="C27" s="6">
        <v>2421</v>
      </c>
      <c r="D27" s="7">
        <f t="shared" si="0"/>
        <v>0.27344072697232547</v>
      </c>
      <c r="F27" s="15"/>
      <c r="G27" s="16"/>
    </row>
    <row r="28" spans="1:7" x14ac:dyDescent="0.25">
      <c r="A28" s="4" t="s">
        <v>37</v>
      </c>
      <c r="B28" s="5">
        <v>236</v>
      </c>
      <c r="C28" s="6">
        <v>903</v>
      </c>
      <c r="D28" s="7">
        <f t="shared" si="0"/>
        <v>0.26135105204872644</v>
      </c>
      <c r="F28" s="15"/>
      <c r="G28" s="16"/>
    </row>
    <row r="29" spans="1:7" x14ac:dyDescent="0.25">
      <c r="A29" s="4" t="s">
        <v>15</v>
      </c>
      <c r="B29" s="5">
        <v>109</v>
      </c>
      <c r="C29" s="6">
        <v>419</v>
      </c>
      <c r="D29" s="7">
        <f t="shared" si="0"/>
        <v>0.26014319809069214</v>
      </c>
      <c r="F29" s="15"/>
      <c r="G29" s="16"/>
    </row>
    <row r="30" spans="1:7" x14ac:dyDescent="0.25">
      <c r="A30" s="4" t="s">
        <v>43</v>
      </c>
      <c r="B30" s="5">
        <v>364</v>
      </c>
      <c r="C30" s="6">
        <v>1409</v>
      </c>
      <c r="D30" s="7">
        <f t="shared" si="0"/>
        <v>0.25833924769339955</v>
      </c>
      <c r="F30" s="15"/>
      <c r="G30" s="16"/>
    </row>
    <row r="31" spans="1:7" x14ac:dyDescent="0.25">
      <c r="A31" s="4" t="s">
        <v>12</v>
      </c>
      <c r="B31" s="5">
        <v>413</v>
      </c>
      <c r="C31" s="6">
        <v>1606</v>
      </c>
      <c r="D31" s="7">
        <f t="shared" si="0"/>
        <v>0.25716064757160645</v>
      </c>
      <c r="F31" s="15"/>
      <c r="G31" s="16"/>
    </row>
    <row r="32" spans="1:7" x14ac:dyDescent="0.25">
      <c r="A32" s="4" t="s">
        <v>13</v>
      </c>
      <c r="B32" s="5">
        <v>313</v>
      </c>
      <c r="C32" s="6">
        <v>1224</v>
      </c>
      <c r="D32" s="7">
        <f t="shared" si="0"/>
        <v>0.25571895424836599</v>
      </c>
      <c r="F32" s="15"/>
      <c r="G32" s="16"/>
    </row>
    <row r="33" spans="1:7" x14ac:dyDescent="0.25">
      <c r="A33" s="4" t="s">
        <v>42</v>
      </c>
      <c r="B33" s="5">
        <v>588</v>
      </c>
      <c r="C33" s="6">
        <v>2316</v>
      </c>
      <c r="D33" s="7">
        <f t="shared" si="0"/>
        <v>0.25388601036269431</v>
      </c>
      <c r="F33" s="15"/>
      <c r="G33" s="16"/>
    </row>
    <row r="34" spans="1:7" x14ac:dyDescent="0.25">
      <c r="A34" s="4" t="s">
        <v>44</v>
      </c>
      <c r="B34" s="5">
        <v>492</v>
      </c>
      <c r="C34" s="6">
        <v>1982</v>
      </c>
      <c r="D34" s="7">
        <f t="shared" si="0"/>
        <v>0.24823410696266399</v>
      </c>
      <c r="F34" s="15"/>
      <c r="G34" s="16"/>
    </row>
    <row r="35" spans="1:7" x14ac:dyDescent="0.25">
      <c r="A35" s="4" t="s">
        <v>6</v>
      </c>
      <c r="B35" s="5">
        <v>597</v>
      </c>
      <c r="C35" s="6">
        <v>2410</v>
      </c>
      <c r="D35" s="7">
        <f t="shared" si="0"/>
        <v>0.24771784232365146</v>
      </c>
      <c r="F35" s="15"/>
      <c r="G35" s="16"/>
    </row>
    <row r="36" spans="1:7" x14ac:dyDescent="0.25">
      <c r="A36" s="4" t="s">
        <v>7</v>
      </c>
      <c r="B36" s="5">
        <v>25</v>
      </c>
      <c r="C36" s="6">
        <v>103</v>
      </c>
      <c r="D36" s="7">
        <f t="shared" si="0"/>
        <v>0.24271844660194175</v>
      </c>
      <c r="F36" s="15"/>
      <c r="G36" s="16"/>
    </row>
    <row r="37" spans="1:7" x14ac:dyDescent="0.25">
      <c r="A37" s="4" t="s">
        <v>29</v>
      </c>
      <c r="B37" s="5">
        <v>115</v>
      </c>
      <c r="C37" s="6">
        <v>487</v>
      </c>
      <c r="D37" s="7">
        <f t="shared" si="0"/>
        <v>0.23613963039014374</v>
      </c>
      <c r="F37" s="15"/>
      <c r="G37" s="16"/>
    </row>
    <row r="38" spans="1:7" x14ac:dyDescent="0.25">
      <c r="A38" s="4" t="s">
        <v>40</v>
      </c>
      <c r="B38" s="5">
        <v>428</v>
      </c>
      <c r="C38" s="6">
        <v>1814</v>
      </c>
      <c r="D38" s="7">
        <f t="shared" si="0"/>
        <v>0.23594266813671444</v>
      </c>
      <c r="F38" s="15"/>
      <c r="G38" s="16"/>
    </row>
    <row r="39" spans="1:7" x14ac:dyDescent="0.25">
      <c r="A39" s="4" t="s">
        <v>39</v>
      </c>
      <c r="B39" s="5">
        <v>531</v>
      </c>
      <c r="C39" s="6">
        <v>2316</v>
      </c>
      <c r="D39" s="7">
        <f t="shared" si="0"/>
        <v>0.22927461139896374</v>
      </c>
      <c r="F39" s="15"/>
      <c r="G39" s="16"/>
    </row>
    <row r="40" spans="1:7" x14ac:dyDescent="0.25">
      <c r="A40" s="4" t="s">
        <v>11</v>
      </c>
      <c r="B40" s="5">
        <v>123</v>
      </c>
      <c r="C40" s="6">
        <v>556</v>
      </c>
      <c r="D40" s="7">
        <f t="shared" si="0"/>
        <v>0.22122302158273383</v>
      </c>
      <c r="F40" s="15"/>
      <c r="G40" s="16"/>
    </row>
    <row r="41" spans="1:7" x14ac:dyDescent="0.25">
      <c r="A41" s="4" t="s">
        <v>18</v>
      </c>
      <c r="B41" s="5">
        <v>35</v>
      </c>
      <c r="C41" s="6">
        <v>162</v>
      </c>
      <c r="D41" s="7">
        <f t="shared" si="0"/>
        <v>0.21604938271604937</v>
      </c>
      <c r="F41" s="15"/>
      <c r="G41" s="16"/>
    </row>
    <row r="42" spans="1:7" x14ac:dyDescent="0.25">
      <c r="A42" s="4" t="s">
        <v>9</v>
      </c>
      <c r="B42" s="5">
        <v>250</v>
      </c>
      <c r="C42" s="6">
        <v>1203</v>
      </c>
      <c r="D42" s="7">
        <f t="shared" si="0"/>
        <v>0.20781379883624274</v>
      </c>
      <c r="F42" s="15"/>
      <c r="G42" s="16"/>
    </row>
    <row r="43" spans="1:7" x14ac:dyDescent="0.25">
      <c r="A43" s="4" t="s">
        <v>30</v>
      </c>
      <c r="B43" s="5">
        <v>501</v>
      </c>
      <c r="C43" s="6">
        <v>2533</v>
      </c>
      <c r="D43" s="7">
        <f t="shared" si="0"/>
        <v>0.19778918278720883</v>
      </c>
      <c r="F43" s="15"/>
      <c r="G43" s="16"/>
    </row>
    <row r="44" spans="1:7" x14ac:dyDescent="0.25">
      <c r="A44" s="4" t="s">
        <v>47</v>
      </c>
      <c r="B44" s="5">
        <v>36</v>
      </c>
      <c r="C44" s="6">
        <v>187</v>
      </c>
      <c r="D44" s="7">
        <f t="shared" si="0"/>
        <v>0.19251336898395721</v>
      </c>
      <c r="F44" s="15"/>
      <c r="G44" s="16"/>
    </row>
    <row r="45" spans="1:7" x14ac:dyDescent="0.25">
      <c r="A45" s="4" t="s">
        <v>35</v>
      </c>
      <c r="B45" s="5">
        <v>9</v>
      </c>
      <c r="C45" s="6">
        <v>52</v>
      </c>
      <c r="D45" s="7">
        <f t="shared" si="0"/>
        <v>0.17307692307692307</v>
      </c>
      <c r="F45" s="15"/>
      <c r="G45" s="16"/>
    </row>
    <row r="46" spans="1:7" ht="15.75" thickBot="1" x14ac:dyDescent="0.3">
      <c r="A46" s="28" t="s">
        <v>38</v>
      </c>
      <c r="B46" s="31">
        <v>18</v>
      </c>
      <c r="C46" s="33">
        <v>113</v>
      </c>
      <c r="D46" s="25">
        <f t="shared" si="0"/>
        <v>0.15929203539823009</v>
      </c>
      <c r="F46" s="15"/>
      <c r="G46" s="16"/>
    </row>
    <row r="47" spans="1:7" x14ac:dyDescent="0.25">
      <c r="A47" s="27" t="s">
        <v>49</v>
      </c>
      <c r="B47" s="30">
        <f>SUM(B1:B46)</f>
        <v>29210</v>
      </c>
      <c r="C47" s="32">
        <v>101846</v>
      </c>
      <c r="D47" s="22">
        <f t="shared" si="0"/>
        <v>0.28680556919270273</v>
      </c>
    </row>
    <row r="48" spans="1:7" x14ac:dyDescent="0.25">
      <c r="F48" s="15"/>
      <c r="G48" s="16"/>
    </row>
    <row r="50" spans="6:7" x14ac:dyDescent="0.25">
      <c r="F50" s="15"/>
      <c r="G50" s="16"/>
    </row>
    <row r="59" spans="6:7" x14ac:dyDescent="0.25">
      <c r="F59" s="15"/>
      <c r="G59" s="16"/>
    </row>
    <row r="62" spans="6:7" x14ac:dyDescent="0.25">
      <c r="F62" s="15"/>
      <c r="G62" s="16"/>
    </row>
    <row r="63" spans="6:7" x14ac:dyDescent="0.25">
      <c r="F63" s="15"/>
      <c r="G63" s="16"/>
    </row>
    <row r="64" spans="6:7" x14ac:dyDescent="0.25">
      <c r="F64" s="15"/>
      <c r="G64" s="16"/>
    </row>
  </sheetData>
  <sortState ref="A2:D64">
    <sortCondition descending="1" ref="D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opLeftCell="A20" workbookViewId="0">
      <selection activeCell="C47" sqref="C47"/>
    </sheetView>
  </sheetViews>
  <sheetFormatPr baseColWidth="10" defaultRowHeight="15" x14ac:dyDescent="0.25"/>
  <sheetData>
    <row r="1" spans="1:7" x14ac:dyDescent="0.25">
      <c r="A1" s="1"/>
      <c r="B1" s="2" t="s">
        <v>1</v>
      </c>
      <c r="C1" s="2" t="s">
        <v>2</v>
      </c>
      <c r="D1" s="3" t="s">
        <v>3</v>
      </c>
      <c r="F1" s="15"/>
      <c r="G1" s="16"/>
    </row>
    <row r="2" spans="1:7" x14ac:dyDescent="0.25">
      <c r="A2" s="4" t="s">
        <v>32</v>
      </c>
      <c r="B2" s="29">
        <v>1440</v>
      </c>
      <c r="C2" s="6">
        <v>2208</v>
      </c>
      <c r="D2" s="7">
        <f t="shared" ref="D2:D47" si="0">B2/C2</f>
        <v>0.65217391304347827</v>
      </c>
      <c r="F2" s="15"/>
      <c r="G2" s="16"/>
    </row>
    <row r="3" spans="1:7" x14ac:dyDescent="0.25">
      <c r="A3" s="4" t="s">
        <v>16</v>
      </c>
      <c r="B3" s="29">
        <v>1735</v>
      </c>
      <c r="C3" s="6">
        <v>2683</v>
      </c>
      <c r="D3" s="7">
        <f t="shared" si="0"/>
        <v>0.64666418188594854</v>
      </c>
      <c r="F3" s="15"/>
      <c r="G3" s="16"/>
    </row>
    <row r="4" spans="1:7" x14ac:dyDescent="0.25">
      <c r="A4" s="4" t="s">
        <v>45</v>
      </c>
      <c r="B4" s="29">
        <v>146</v>
      </c>
      <c r="C4" s="6">
        <v>228</v>
      </c>
      <c r="D4" s="7">
        <f t="shared" si="0"/>
        <v>0.64035087719298245</v>
      </c>
      <c r="F4" s="15"/>
      <c r="G4" s="16"/>
    </row>
    <row r="5" spans="1:7" x14ac:dyDescent="0.25">
      <c r="A5" s="4" t="s">
        <v>22</v>
      </c>
      <c r="B5" s="5">
        <v>1127</v>
      </c>
      <c r="C5" s="6">
        <v>1848</v>
      </c>
      <c r="D5" s="7">
        <f t="shared" si="0"/>
        <v>0.60984848484848486</v>
      </c>
      <c r="F5" s="15"/>
      <c r="G5" s="16"/>
    </row>
    <row r="6" spans="1:7" x14ac:dyDescent="0.25">
      <c r="A6" s="4" t="s">
        <v>17</v>
      </c>
      <c r="B6" s="5">
        <v>1433</v>
      </c>
      <c r="C6" s="6">
        <v>2366</v>
      </c>
      <c r="D6" s="7">
        <f t="shared" si="0"/>
        <v>0.60566356720202874</v>
      </c>
      <c r="F6" s="15"/>
      <c r="G6" s="16"/>
    </row>
    <row r="7" spans="1:7" x14ac:dyDescent="0.25">
      <c r="A7" s="4" t="s">
        <v>21</v>
      </c>
      <c r="B7" s="5">
        <v>2178</v>
      </c>
      <c r="C7" s="6">
        <v>3600</v>
      </c>
      <c r="D7" s="7">
        <f t="shared" si="0"/>
        <v>0.60499999999999998</v>
      </c>
      <c r="F7" s="15"/>
      <c r="G7" s="16"/>
    </row>
    <row r="8" spans="1:7" x14ac:dyDescent="0.25">
      <c r="A8" s="4" t="s">
        <v>41</v>
      </c>
      <c r="B8" s="5">
        <v>1580</v>
      </c>
      <c r="C8" s="6">
        <v>2628</v>
      </c>
      <c r="D8" s="7">
        <f t="shared" si="0"/>
        <v>0.60121765601217658</v>
      </c>
      <c r="F8" s="15"/>
      <c r="G8" s="16"/>
    </row>
    <row r="9" spans="1:7" x14ac:dyDescent="0.25">
      <c r="A9" s="4" t="s">
        <v>48</v>
      </c>
      <c r="B9" s="5">
        <v>4165</v>
      </c>
      <c r="C9" s="6">
        <v>7110</v>
      </c>
      <c r="D9" s="7">
        <f t="shared" si="0"/>
        <v>0.5857946554149086</v>
      </c>
      <c r="F9" s="15"/>
      <c r="G9" s="16"/>
    </row>
    <row r="10" spans="1:7" x14ac:dyDescent="0.25">
      <c r="A10" s="4" t="s">
        <v>14</v>
      </c>
      <c r="B10" s="5">
        <v>1035</v>
      </c>
      <c r="C10" s="6">
        <v>1810</v>
      </c>
      <c r="D10" s="7">
        <f t="shared" si="0"/>
        <v>0.57182320441988954</v>
      </c>
      <c r="F10" s="15"/>
      <c r="G10" s="16"/>
    </row>
    <row r="11" spans="1:7" x14ac:dyDescent="0.25">
      <c r="A11" s="4" t="s">
        <v>37</v>
      </c>
      <c r="B11" s="5">
        <v>1746</v>
      </c>
      <c r="C11" s="6">
        <v>3059</v>
      </c>
      <c r="D11" s="7">
        <f t="shared" si="0"/>
        <v>0.57077476299444263</v>
      </c>
      <c r="F11" s="15"/>
      <c r="G11" s="16"/>
    </row>
    <row r="12" spans="1:7" x14ac:dyDescent="0.25">
      <c r="A12" s="4" t="s">
        <v>19</v>
      </c>
      <c r="B12" s="5">
        <v>3226</v>
      </c>
      <c r="C12" s="6">
        <v>5701</v>
      </c>
      <c r="D12" s="7">
        <f t="shared" si="0"/>
        <v>0.56586563760743724</v>
      </c>
      <c r="F12" s="15"/>
      <c r="G12" s="16"/>
    </row>
    <row r="13" spans="1:7" x14ac:dyDescent="0.25">
      <c r="A13" s="4" t="s">
        <v>28</v>
      </c>
      <c r="B13" s="5">
        <v>9435</v>
      </c>
      <c r="C13" s="6">
        <v>17165</v>
      </c>
      <c r="D13" s="7">
        <f t="shared" si="0"/>
        <v>0.54966501602097295</v>
      </c>
      <c r="F13" s="15"/>
      <c r="G13" s="16"/>
    </row>
    <row r="14" spans="1:7" x14ac:dyDescent="0.25">
      <c r="A14" s="4" t="s">
        <v>36</v>
      </c>
      <c r="B14" s="5">
        <v>490</v>
      </c>
      <c r="C14" s="6">
        <v>893</v>
      </c>
      <c r="D14" s="7">
        <f t="shared" si="0"/>
        <v>0.54871220604703252</v>
      </c>
      <c r="F14" s="15"/>
      <c r="G14" s="16"/>
    </row>
    <row r="15" spans="1:7" x14ac:dyDescent="0.25">
      <c r="A15" s="4" t="s">
        <v>18</v>
      </c>
      <c r="B15" s="5">
        <v>276</v>
      </c>
      <c r="C15" s="6">
        <v>503</v>
      </c>
      <c r="D15" s="7">
        <f t="shared" si="0"/>
        <v>0.54870775347912526</v>
      </c>
      <c r="F15" s="15"/>
      <c r="G15" s="16"/>
    </row>
    <row r="16" spans="1:7" x14ac:dyDescent="0.25">
      <c r="A16" s="4" t="s">
        <v>23</v>
      </c>
      <c r="B16" s="5">
        <v>3832</v>
      </c>
      <c r="C16" s="6">
        <v>7051</v>
      </c>
      <c r="D16" s="7">
        <f t="shared" si="0"/>
        <v>0.54346901148773219</v>
      </c>
      <c r="F16" s="15"/>
      <c r="G16" s="16"/>
    </row>
    <row r="17" spans="1:7" x14ac:dyDescent="0.25">
      <c r="A17" s="4" t="s">
        <v>34</v>
      </c>
      <c r="B17" s="5">
        <v>48892</v>
      </c>
      <c r="C17" s="6">
        <v>90097</v>
      </c>
      <c r="D17" s="7">
        <f t="shared" si="0"/>
        <v>0.54265957801036657</v>
      </c>
      <c r="F17" s="15"/>
      <c r="G17" s="16"/>
    </row>
    <row r="18" spans="1:7" x14ac:dyDescent="0.25">
      <c r="A18" s="4" t="s">
        <v>47</v>
      </c>
      <c r="B18" s="5">
        <v>305</v>
      </c>
      <c r="C18" s="6">
        <v>566</v>
      </c>
      <c r="D18" s="7">
        <f t="shared" si="0"/>
        <v>0.53886925795053009</v>
      </c>
      <c r="F18" s="15"/>
      <c r="G18" s="16"/>
    </row>
    <row r="19" spans="1:7" x14ac:dyDescent="0.25">
      <c r="A19" s="4" t="s">
        <v>26</v>
      </c>
      <c r="B19" s="5">
        <v>2542</v>
      </c>
      <c r="C19" s="6">
        <v>4753</v>
      </c>
      <c r="D19" s="7">
        <f t="shared" si="0"/>
        <v>0.53482011361245529</v>
      </c>
      <c r="F19" s="15"/>
      <c r="G19" s="16"/>
    </row>
    <row r="20" spans="1:7" x14ac:dyDescent="0.25">
      <c r="A20" s="4" t="s">
        <v>31</v>
      </c>
      <c r="B20" s="5">
        <v>6691</v>
      </c>
      <c r="C20" s="6">
        <v>12611</v>
      </c>
      <c r="D20" s="7">
        <f t="shared" si="0"/>
        <v>0.53056855126476887</v>
      </c>
      <c r="F20" s="15"/>
      <c r="G20" s="16"/>
    </row>
    <row r="21" spans="1:7" x14ac:dyDescent="0.25">
      <c r="A21" s="4" t="s">
        <v>43</v>
      </c>
      <c r="B21" s="5">
        <v>2101</v>
      </c>
      <c r="C21" s="6">
        <v>3964</v>
      </c>
      <c r="D21" s="7">
        <f t="shared" si="0"/>
        <v>0.53002018163471243</v>
      </c>
      <c r="F21" s="15"/>
      <c r="G21" s="16"/>
    </row>
    <row r="22" spans="1:7" x14ac:dyDescent="0.25">
      <c r="A22" s="4" t="s">
        <v>33</v>
      </c>
      <c r="B22" s="5">
        <v>1807</v>
      </c>
      <c r="C22" s="6">
        <v>3415</v>
      </c>
      <c r="D22" s="7">
        <f t="shared" si="0"/>
        <v>0.52913616398243046</v>
      </c>
      <c r="F22" s="15"/>
      <c r="G22" s="16"/>
    </row>
    <row r="23" spans="1:7" x14ac:dyDescent="0.25">
      <c r="A23" s="4" t="s">
        <v>10</v>
      </c>
      <c r="B23" s="5">
        <v>168</v>
      </c>
      <c r="C23" s="6">
        <v>320</v>
      </c>
      <c r="D23" s="7">
        <f t="shared" si="0"/>
        <v>0.52500000000000002</v>
      </c>
      <c r="F23" s="15"/>
      <c r="G23" s="16"/>
    </row>
    <row r="24" spans="1:7" x14ac:dyDescent="0.25">
      <c r="A24" s="4" t="s">
        <v>8</v>
      </c>
      <c r="B24" s="5">
        <v>3989</v>
      </c>
      <c r="C24" s="6">
        <v>7616</v>
      </c>
      <c r="D24" s="7">
        <f t="shared" si="0"/>
        <v>0.52376575630252098</v>
      </c>
      <c r="F24" s="15"/>
      <c r="G24" s="16"/>
    </row>
    <row r="25" spans="1:7" x14ac:dyDescent="0.25">
      <c r="A25" s="4" t="s">
        <v>44</v>
      </c>
      <c r="B25" s="5">
        <v>2877</v>
      </c>
      <c r="C25" s="6">
        <v>5556</v>
      </c>
      <c r="D25" s="7">
        <f t="shared" si="0"/>
        <v>0.5178185745140389</v>
      </c>
      <c r="F25" s="15"/>
      <c r="G25" s="16"/>
    </row>
    <row r="26" spans="1:7" x14ac:dyDescent="0.25">
      <c r="A26" s="4" t="s">
        <v>42</v>
      </c>
      <c r="B26" s="5">
        <v>2990</v>
      </c>
      <c r="C26" s="6">
        <v>5778</v>
      </c>
      <c r="D26" s="7">
        <f t="shared" si="0"/>
        <v>0.51748009691934926</v>
      </c>
      <c r="F26" s="15"/>
      <c r="G26" s="16"/>
    </row>
    <row r="27" spans="1:7" x14ac:dyDescent="0.25">
      <c r="A27" s="4" t="s">
        <v>11</v>
      </c>
      <c r="B27" s="5">
        <v>853</v>
      </c>
      <c r="C27" s="6">
        <v>1651</v>
      </c>
      <c r="D27" s="7">
        <f t="shared" si="0"/>
        <v>0.51665657177468205</v>
      </c>
      <c r="F27" s="15"/>
      <c r="G27" s="16"/>
    </row>
    <row r="28" spans="1:7" x14ac:dyDescent="0.25">
      <c r="A28" s="4" t="s">
        <v>29</v>
      </c>
      <c r="B28" s="5">
        <v>684</v>
      </c>
      <c r="C28" s="6">
        <v>1327</v>
      </c>
      <c r="D28" s="7">
        <f t="shared" si="0"/>
        <v>0.51544837980406932</v>
      </c>
      <c r="F28" s="15"/>
      <c r="G28" s="16"/>
    </row>
    <row r="29" spans="1:7" x14ac:dyDescent="0.25">
      <c r="A29" s="4" t="s">
        <v>24</v>
      </c>
      <c r="B29" s="5">
        <v>1042</v>
      </c>
      <c r="C29" s="6">
        <v>2069</v>
      </c>
      <c r="D29" s="7">
        <f t="shared" si="0"/>
        <v>0.50362493958434029</v>
      </c>
      <c r="F29" s="15"/>
      <c r="G29" s="16"/>
    </row>
    <row r="30" spans="1:7" x14ac:dyDescent="0.25">
      <c r="A30" s="4" t="s">
        <v>20</v>
      </c>
      <c r="B30" s="5">
        <v>22758</v>
      </c>
      <c r="C30" s="6">
        <v>45732</v>
      </c>
      <c r="D30" s="7">
        <f t="shared" si="0"/>
        <v>0.49763841511414325</v>
      </c>
      <c r="F30" s="15"/>
      <c r="G30" s="16"/>
    </row>
    <row r="31" spans="1:7" x14ac:dyDescent="0.25">
      <c r="A31" s="4" t="s">
        <v>5</v>
      </c>
      <c r="B31" s="6">
        <v>1312</v>
      </c>
      <c r="C31" s="6">
        <v>2654</v>
      </c>
      <c r="D31" s="7">
        <f t="shared" si="0"/>
        <v>0.49434815373021856</v>
      </c>
      <c r="F31" s="15"/>
      <c r="G31" s="16"/>
    </row>
    <row r="32" spans="1:7" x14ac:dyDescent="0.25">
      <c r="A32" s="4" t="s">
        <v>13</v>
      </c>
      <c r="B32" s="5">
        <v>1745</v>
      </c>
      <c r="C32" s="6">
        <v>3544</v>
      </c>
      <c r="D32" s="7">
        <f t="shared" si="0"/>
        <v>0.49238148984198643</v>
      </c>
      <c r="F32" s="15"/>
      <c r="G32" s="16"/>
    </row>
    <row r="33" spans="1:7" x14ac:dyDescent="0.25">
      <c r="A33" s="4" t="s">
        <v>12</v>
      </c>
      <c r="B33" s="5">
        <v>2101</v>
      </c>
      <c r="C33" s="6">
        <v>4298</v>
      </c>
      <c r="D33" s="7">
        <f t="shared" si="0"/>
        <v>0.48883201489064682</v>
      </c>
      <c r="F33" s="15"/>
      <c r="G33" s="16"/>
    </row>
    <row r="34" spans="1:7" x14ac:dyDescent="0.25">
      <c r="A34" s="4" t="s">
        <v>25</v>
      </c>
      <c r="B34" s="5">
        <v>1428</v>
      </c>
      <c r="C34" s="6">
        <v>2966</v>
      </c>
      <c r="D34" s="7">
        <f t="shared" si="0"/>
        <v>0.48145650708024273</v>
      </c>
      <c r="F34" s="15"/>
      <c r="G34" s="16"/>
    </row>
    <row r="35" spans="1:7" x14ac:dyDescent="0.25">
      <c r="A35" s="4" t="s">
        <v>46</v>
      </c>
      <c r="B35" s="5">
        <v>1659</v>
      </c>
      <c r="C35" s="6">
        <v>3456</v>
      </c>
      <c r="D35" s="7">
        <f t="shared" si="0"/>
        <v>0.48003472222222221</v>
      </c>
      <c r="F35" s="15"/>
      <c r="G35" s="16"/>
    </row>
    <row r="36" spans="1:7" x14ac:dyDescent="0.25">
      <c r="A36" s="4" t="s">
        <v>6</v>
      </c>
      <c r="B36" s="6">
        <v>3759</v>
      </c>
      <c r="C36" s="6">
        <v>7847</v>
      </c>
      <c r="D36" s="7">
        <f t="shared" si="0"/>
        <v>0.4790365744870651</v>
      </c>
      <c r="F36" s="15"/>
      <c r="G36" s="16"/>
    </row>
    <row r="37" spans="1:7" x14ac:dyDescent="0.25">
      <c r="A37" s="4" t="s">
        <v>4</v>
      </c>
      <c r="B37" s="6">
        <v>918</v>
      </c>
      <c r="C37" s="6">
        <v>1925</v>
      </c>
      <c r="D37" s="7">
        <f t="shared" si="0"/>
        <v>0.47688311688311691</v>
      </c>
      <c r="F37" s="15"/>
      <c r="G37" s="16"/>
    </row>
    <row r="38" spans="1:7" x14ac:dyDescent="0.25">
      <c r="A38" s="4" t="s">
        <v>40</v>
      </c>
      <c r="B38" s="5">
        <v>2418</v>
      </c>
      <c r="C38" s="6">
        <v>5160</v>
      </c>
      <c r="D38" s="7">
        <f t="shared" si="0"/>
        <v>0.46860465116279071</v>
      </c>
      <c r="F38" s="15"/>
      <c r="G38" s="16"/>
    </row>
    <row r="39" spans="1:7" x14ac:dyDescent="0.25">
      <c r="A39" s="4" t="s">
        <v>27</v>
      </c>
      <c r="B39" s="5">
        <v>501</v>
      </c>
      <c r="C39" s="6">
        <v>1075</v>
      </c>
      <c r="D39" s="7">
        <f t="shared" si="0"/>
        <v>0.466046511627907</v>
      </c>
      <c r="F39" s="15"/>
      <c r="G39" s="16"/>
    </row>
    <row r="40" spans="1:7" x14ac:dyDescent="0.25">
      <c r="A40" s="4" t="s">
        <v>39</v>
      </c>
      <c r="B40" s="5">
        <v>3003</v>
      </c>
      <c r="C40" s="6">
        <v>6565</v>
      </c>
      <c r="D40" s="7">
        <f t="shared" si="0"/>
        <v>0.45742574257425744</v>
      </c>
      <c r="F40" s="15"/>
      <c r="G40" s="16"/>
    </row>
    <row r="41" spans="1:7" x14ac:dyDescent="0.25">
      <c r="A41" s="4" t="s">
        <v>15</v>
      </c>
      <c r="B41" s="5">
        <v>611</v>
      </c>
      <c r="C41" s="6">
        <v>1369</v>
      </c>
      <c r="D41" s="7">
        <f t="shared" si="0"/>
        <v>0.44631117604090575</v>
      </c>
      <c r="F41" s="15"/>
      <c r="G41" s="16"/>
    </row>
    <row r="42" spans="1:7" x14ac:dyDescent="0.25">
      <c r="A42" s="4" t="s">
        <v>9</v>
      </c>
      <c r="B42" s="5">
        <v>1502</v>
      </c>
      <c r="C42" s="6">
        <v>3644</v>
      </c>
      <c r="D42" s="7">
        <f t="shared" si="0"/>
        <v>0.41218441273326017</v>
      </c>
      <c r="F42" s="15"/>
      <c r="G42" s="16"/>
    </row>
    <row r="43" spans="1:7" x14ac:dyDescent="0.25">
      <c r="A43" s="4" t="s">
        <v>38</v>
      </c>
      <c r="B43" s="5">
        <v>148</v>
      </c>
      <c r="C43" s="6">
        <v>369</v>
      </c>
      <c r="D43" s="7">
        <f t="shared" si="0"/>
        <v>0.40108401084010842</v>
      </c>
      <c r="F43" s="15"/>
      <c r="G43" s="16"/>
    </row>
    <row r="44" spans="1:7" x14ac:dyDescent="0.25">
      <c r="A44" s="4" t="s">
        <v>30</v>
      </c>
      <c r="B44" s="5">
        <v>3346</v>
      </c>
      <c r="C44" s="6">
        <v>8369</v>
      </c>
      <c r="D44" s="7">
        <f t="shared" si="0"/>
        <v>0.39980881825785636</v>
      </c>
      <c r="F44" s="15"/>
      <c r="G44" s="16"/>
    </row>
    <row r="45" spans="1:7" x14ac:dyDescent="0.25">
      <c r="A45" s="4" t="s">
        <v>7</v>
      </c>
      <c r="B45" s="5">
        <v>101</v>
      </c>
      <c r="C45" s="6">
        <v>314</v>
      </c>
      <c r="D45" s="7">
        <f t="shared" si="0"/>
        <v>0.321656050955414</v>
      </c>
      <c r="F45" s="15"/>
      <c r="G45" s="16"/>
    </row>
    <row r="46" spans="1:7" ht="15.75" thickBot="1" x14ac:dyDescent="0.3">
      <c r="A46" s="28" t="s">
        <v>35</v>
      </c>
      <c r="B46" s="31">
        <v>42</v>
      </c>
      <c r="C46" s="33">
        <v>168</v>
      </c>
      <c r="D46" s="25">
        <f t="shared" si="0"/>
        <v>0.25</v>
      </c>
      <c r="F46" s="15"/>
      <c r="G46" s="16"/>
    </row>
    <row r="47" spans="1:7" x14ac:dyDescent="0.25">
      <c r="A47" s="27" t="s">
        <v>49</v>
      </c>
      <c r="B47" s="30">
        <f>SUM(B2:B46)</f>
        <v>156137</v>
      </c>
      <c r="C47" s="32">
        <v>298031</v>
      </c>
      <c r="D47" s="22">
        <f t="shared" si="0"/>
        <v>0.52389516526804258</v>
      </c>
      <c r="F47" s="15"/>
      <c r="G47" s="16"/>
    </row>
    <row r="48" spans="1:7" x14ac:dyDescent="0.25">
      <c r="F48" s="15"/>
      <c r="G48" s="16"/>
    </row>
    <row r="51" spans="6:7" x14ac:dyDescent="0.25">
      <c r="F51" s="15"/>
      <c r="G51" s="16"/>
    </row>
    <row r="55" spans="6:7" x14ac:dyDescent="0.25">
      <c r="F55" s="15"/>
      <c r="G55" s="16"/>
    </row>
    <row r="56" spans="6:7" x14ac:dyDescent="0.25">
      <c r="F56" s="15"/>
      <c r="G56" s="16"/>
    </row>
    <row r="57" spans="6:7" x14ac:dyDescent="0.25">
      <c r="F57" s="15"/>
      <c r="G57" s="16"/>
    </row>
    <row r="58" spans="6:7" x14ac:dyDescent="0.25">
      <c r="F58" s="15"/>
      <c r="G58" s="16"/>
    </row>
    <row r="59" spans="6:7" x14ac:dyDescent="0.25">
      <c r="F59" s="15"/>
      <c r="G59" s="16"/>
    </row>
    <row r="64" spans="6:7" x14ac:dyDescent="0.25">
      <c r="F64" s="15"/>
      <c r="G64" s="16"/>
    </row>
    <row r="67" spans="6:7" x14ac:dyDescent="0.25">
      <c r="F67" s="15"/>
      <c r="G67" s="16"/>
    </row>
    <row r="69" spans="6:7" x14ac:dyDescent="0.25">
      <c r="F69" s="15"/>
      <c r="G69" s="16"/>
    </row>
    <row r="70" spans="6:7" x14ac:dyDescent="0.25">
      <c r="F70" s="15"/>
      <c r="G70" s="16"/>
    </row>
    <row r="71" spans="6:7" x14ac:dyDescent="0.25">
      <c r="F71" s="15"/>
      <c r="G71" s="16"/>
    </row>
    <row r="72" spans="6:7" x14ac:dyDescent="0.25">
      <c r="F72" s="15"/>
      <c r="G72" s="16"/>
    </row>
    <row r="73" spans="6:7" x14ac:dyDescent="0.25">
      <c r="F73" s="15"/>
      <c r="G73" s="16"/>
    </row>
    <row r="75" spans="6:7" x14ac:dyDescent="0.25">
      <c r="F75" s="15"/>
      <c r="G75" s="16"/>
    </row>
    <row r="79" spans="6:7" x14ac:dyDescent="0.25">
      <c r="F79" s="15"/>
      <c r="G79" s="16"/>
    </row>
    <row r="80" spans="6:7" x14ac:dyDescent="0.25">
      <c r="F80" s="15"/>
      <c r="G80" s="16"/>
    </row>
    <row r="81" spans="6:7" x14ac:dyDescent="0.25">
      <c r="F81" s="15"/>
      <c r="G81" s="16"/>
    </row>
    <row r="82" spans="6:7" x14ac:dyDescent="0.25">
      <c r="F82" s="15"/>
      <c r="G82" s="16"/>
    </row>
    <row r="108" spans="6:7" x14ac:dyDescent="0.25">
      <c r="F108" s="15"/>
      <c r="G108" s="16"/>
    </row>
    <row r="109" spans="6:7" x14ac:dyDescent="0.25">
      <c r="F109" s="15"/>
      <c r="G109" s="16"/>
    </row>
    <row r="110" spans="6:7" x14ac:dyDescent="0.25">
      <c r="F110" s="15"/>
      <c r="G110" s="16"/>
    </row>
    <row r="111" spans="6:7" x14ac:dyDescent="0.25">
      <c r="F111" s="15"/>
      <c r="G111" s="16"/>
    </row>
    <row r="112" spans="6:7" x14ac:dyDescent="0.25">
      <c r="F112" s="15"/>
      <c r="G112" s="16"/>
    </row>
    <row r="113" spans="6:7" x14ac:dyDescent="0.25">
      <c r="F113" s="15"/>
      <c r="G113" s="16"/>
    </row>
    <row r="114" spans="6:7" x14ac:dyDescent="0.25">
      <c r="F114" s="15"/>
      <c r="G114" s="16"/>
    </row>
    <row r="115" spans="6:7" x14ac:dyDescent="0.25">
      <c r="F115" s="15"/>
      <c r="G115" s="16"/>
    </row>
    <row r="116" spans="6:7" x14ac:dyDescent="0.25">
      <c r="F116" s="15"/>
      <c r="G116" s="16"/>
    </row>
    <row r="117" spans="6:7" x14ac:dyDescent="0.25">
      <c r="F117" s="15"/>
      <c r="G117" s="16"/>
    </row>
    <row r="118" spans="6:7" x14ac:dyDescent="0.25">
      <c r="F118" s="15"/>
      <c r="G118" s="16"/>
    </row>
    <row r="119" spans="6:7" x14ac:dyDescent="0.25">
      <c r="F119" s="15"/>
      <c r="G119" s="16"/>
    </row>
    <row r="120" spans="6:7" x14ac:dyDescent="0.25">
      <c r="F120" s="15"/>
      <c r="G120" s="16"/>
    </row>
  </sheetData>
  <sortState ref="A2:D120">
    <sortCondition descending="1" ref="D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abSelected="1" workbookViewId="0">
      <pane xSplit="1" ySplit="1" topLeftCell="B61" activePane="bottomRight" state="frozen"/>
      <selection pane="topRight" activeCell="B1" sqref="B1"/>
      <selection pane="bottomLeft" activeCell="A2" sqref="A2"/>
      <selection pane="bottomRight" activeCell="F88" sqref="F88"/>
    </sheetView>
  </sheetViews>
  <sheetFormatPr baseColWidth="10" defaultColWidth="11.42578125" defaultRowHeight="15" x14ac:dyDescent="0.25"/>
  <cols>
    <col min="1" max="1" width="29.140625" bestFit="1" customWidth="1"/>
    <col min="2" max="2" width="12.28515625" bestFit="1" customWidth="1"/>
    <col min="3" max="3" width="9.7109375" bestFit="1" customWidth="1"/>
    <col min="4" max="4" width="9.85546875" bestFit="1" customWidth="1"/>
  </cols>
  <sheetData>
    <row r="1" spans="1:6" x14ac:dyDescent="0.25">
      <c r="A1" s="1"/>
      <c r="B1" s="2" t="s">
        <v>1</v>
      </c>
      <c r="C1" s="2" t="s">
        <v>2</v>
      </c>
      <c r="D1" s="3" t="s">
        <v>3</v>
      </c>
    </row>
    <row r="2" spans="1:6" x14ac:dyDescent="0.25">
      <c r="A2" s="8" t="s">
        <v>50</v>
      </c>
      <c r="B2" s="9">
        <f>IFERROR(VLOOKUP($A2,[1]!Tabla_Numerador_VACUNADOS_ZBS,5,FALSE),0)</f>
        <v>239</v>
      </c>
      <c r="C2" s="10">
        <v>547</v>
      </c>
      <c r="D2" s="11">
        <f t="shared" ref="D2:D33" si="0">B2/C2</f>
        <v>0.43692870201096889</v>
      </c>
      <c r="F2" s="16"/>
    </row>
    <row r="3" spans="1:6" x14ac:dyDescent="0.25">
      <c r="A3" s="4" t="s">
        <v>52</v>
      </c>
      <c r="B3" s="9">
        <f>IFERROR(VLOOKUP($A3,[1]!Tabla_Numerador_VACUNADOS_ZBS,5,FALSE),0)</f>
        <v>312</v>
      </c>
      <c r="C3" s="10">
        <v>885</v>
      </c>
      <c r="D3" s="11">
        <f t="shared" si="0"/>
        <v>0.35254237288135593</v>
      </c>
      <c r="F3" s="16"/>
    </row>
    <row r="4" spans="1:6" x14ac:dyDescent="0.25">
      <c r="A4" s="12" t="s">
        <v>60</v>
      </c>
      <c r="B4" s="9">
        <f>IFERROR(VLOOKUP($A4,[1]!Tabla_Numerador_VACUNADOS_ZBS,5,FALSE),0)</f>
        <v>154</v>
      </c>
      <c r="C4" s="10">
        <v>438</v>
      </c>
      <c r="D4" s="11">
        <f t="shared" si="0"/>
        <v>0.35159817351598172</v>
      </c>
      <c r="F4" s="16"/>
    </row>
    <row r="5" spans="1:6" x14ac:dyDescent="0.25">
      <c r="A5" s="4" t="s">
        <v>54</v>
      </c>
      <c r="B5" s="9">
        <f>IFERROR(VLOOKUP($A5,[1]!Tabla_Numerador_VACUNADOS_ZBS,5,FALSE),0)</f>
        <v>269</v>
      </c>
      <c r="C5" s="10">
        <v>766</v>
      </c>
      <c r="D5" s="11">
        <f t="shared" si="0"/>
        <v>0.35117493472584854</v>
      </c>
      <c r="F5" s="16"/>
    </row>
    <row r="6" spans="1:6" x14ac:dyDescent="0.25">
      <c r="A6" s="12" t="s">
        <v>64</v>
      </c>
      <c r="B6" s="9">
        <f>IFERROR(VLOOKUP($A6,[1]!Tabla_Numerador_VACUNADOS_ZBS,5,FALSE),0)</f>
        <v>764</v>
      </c>
      <c r="C6" s="10">
        <v>2183</v>
      </c>
      <c r="D6" s="11">
        <f t="shared" si="0"/>
        <v>0.34997709573980762</v>
      </c>
      <c r="F6" s="16"/>
    </row>
    <row r="7" spans="1:6" x14ac:dyDescent="0.25">
      <c r="A7" s="8" t="s">
        <v>63</v>
      </c>
      <c r="B7" s="9">
        <f>IFERROR(VLOOKUP($A7,[1]!Tabla_Numerador_VACUNADOS_ZBS,5,FALSE),0)</f>
        <v>385</v>
      </c>
      <c r="C7" s="10">
        <v>1118</v>
      </c>
      <c r="D7" s="11">
        <f t="shared" si="0"/>
        <v>0.34436493738819318</v>
      </c>
      <c r="F7" s="16"/>
    </row>
    <row r="8" spans="1:6" x14ac:dyDescent="0.25">
      <c r="A8" s="12" t="s">
        <v>66</v>
      </c>
      <c r="B8" s="9">
        <f>IFERROR(VLOOKUP($A8,[1]!Tabla_Numerador_VACUNADOS_ZBS,5,FALSE),0)</f>
        <v>739</v>
      </c>
      <c r="C8" s="10">
        <v>2147</v>
      </c>
      <c r="D8" s="11">
        <f t="shared" si="0"/>
        <v>0.34420121099208195</v>
      </c>
      <c r="F8" s="16"/>
    </row>
    <row r="9" spans="1:6" x14ac:dyDescent="0.25">
      <c r="A9" s="8" t="s">
        <v>67</v>
      </c>
      <c r="B9" s="9">
        <f>IFERROR(VLOOKUP($A9,[1]!Tabla_Numerador_VACUNADOS_ZBS,5,FALSE),0)</f>
        <v>375</v>
      </c>
      <c r="C9" s="10">
        <v>1095</v>
      </c>
      <c r="D9" s="11">
        <f t="shared" si="0"/>
        <v>0.34246575342465752</v>
      </c>
      <c r="F9" s="16"/>
    </row>
    <row r="10" spans="1:6" x14ac:dyDescent="0.25">
      <c r="A10" s="12" t="s">
        <v>51</v>
      </c>
      <c r="B10" s="9">
        <f>IFERROR(VLOOKUP($A10,[1]!Tabla_Numerador_VACUNADOS_ZBS,5,FALSE),0)</f>
        <v>89</v>
      </c>
      <c r="C10" s="10">
        <v>263</v>
      </c>
      <c r="D10" s="11">
        <f t="shared" si="0"/>
        <v>0.33840304182509506</v>
      </c>
      <c r="F10" s="16"/>
    </row>
    <row r="11" spans="1:6" x14ac:dyDescent="0.25">
      <c r="A11" s="12" t="s">
        <v>53</v>
      </c>
      <c r="B11" s="9">
        <f>IFERROR(VLOOKUP($A11,[1]!Tabla_Numerador_VACUNADOS_ZBS,5,FALSE),0)</f>
        <v>308</v>
      </c>
      <c r="C11" s="10">
        <v>930</v>
      </c>
      <c r="D11" s="11">
        <f t="shared" si="0"/>
        <v>0.33118279569892473</v>
      </c>
      <c r="F11" s="16"/>
    </row>
    <row r="12" spans="1:6" x14ac:dyDescent="0.25">
      <c r="A12" s="4" t="s">
        <v>57</v>
      </c>
      <c r="B12" s="9">
        <f>IFERROR(VLOOKUP($A12,[1]!Tabla_Numerador_VACUNADOS_ZBS,5,FALSE),0)</f>
        <v>309</v>
      </c>
      <c r="C12" s="10">
        <v>936</v>
      </c>
      <c r="D12" s="11">
        <f t="shared" si="0"/>
        <v>0.33012820512820512</v>
      </c>
      <c r="F12" s="16"/>
    </row>
    <row r="13" spans="1:6" x14ac:dyDescent="0.25">
      <c r="A13" s="1" t="s">
        <v>83</v>
      </c>
      <c r="B13" s="9">
        <f>IFERROR(VLOOKUP($A13,[1]!Tabla_Numerador_VACUNADOS_ZBS,5,FALSE),0)</f>
        <v>393</v>
      </c>
      <c r="C13" s="10">
        <v>1196</v>
      </c>
      <c r="D13" s="11">
        <f t="shared" si="0"/>
        <v>0.32859531772575251</v>
      </c>
      <c r="F13" s="16"/>
    </row>
    <row r="14" spans="1:6" x14ac:dyDescent="0.25">
      <c r="A14" s="1" t="s">
        <v>59</v>
      </c>
      <c r="B14" s="9">
        <f>IFERROR(VLOOKUP($A14,[1]!Tabla_Numerador_VACUNADOS_ZBS,5,FALSE),0)</f>
        <v>236</v>
      </c>
      <c r="C14" s="10">
        <v>726</v>
      </c>
      <c r="D14" s="11">
        <f t="shared" si="0"/>
        <v>0.32506887052341599</v>
      </c>
      <c r="F14" s="16"/>
    </row>
    <row r="15" spans="1:6" x14ac:dyDescent="0.25">
      <c r="A15" s="12" t="s">
        <v>56</v>
      </c>
      <c r="B15" s="9">
        <f>IFERROR(VLOOKUP($A15,[1]!Tabla_Numerador_VACUNADOS_ZBS,5,FALSE),0)</f>
        <v>248</v>
      </c>
      <c r="C15" s="10">
        <v>774</v>
      </c>
      <c r="D15" s="11">
        <f t="shared" si="0"/>
        <v>0.32041343669250644</v>
      </c>
      <c r="F15" s="16"/>
    </row>
    <row r="16" spans="1:6" x14ac:dyDescent="0.25">
      <c r="A16" s="8" t="s">
        <v>68</v>
      </c>
      <c r="B16" s="9">
        <f>IFERROR(VLOOKUP($A16,[1]!Tabla_Numerador_VACUNADOS_ZBS,5,FALSE),0)</f>
        <v>382</v>
      </c>
      <c r="C16" s="10">
        <v>1210</v>
      </c>
      <c r="D16" s="11">
        <f t="shared" si="0"/>
        <v>0.31570247933884299</v>
      </c>
      <c r="F16" s="16"/>
    </row>
    <row r="17" spans="1:6" x14ac:dyDescent="0.25">
      <c r="A17" s="8" t="s">
        <v>104</v>
      </c>
      <c r="B17" s="9">
        <f>IFERROR(VLOOKUP($A17,[1]!Tabla_Numerador_VACUNADOS_ZBS,5,FALSE),0)</f>
        <v>428</v>
      </c>
      <c r="C17" s="10">
        <v>1365</v>
      </c>
      <c r="D17" s="11">
        <f t="shared" si="0"/>
        <v>0.31355311355311355</v>
      </c>
      <c r="F17" s="16"/>
    </row>
    <row r="18" spans="1:6" x14ac:dyDescent="0.25">
      <c r="A18" s="1" t="s">
        <v>76</v>
      </c>
      <c r="B18" s="9">
        <f>IFERROR(VLOOKUP($A18,[1]!Tabla_Numerador_VACUNADOS_ZBS,5,FALSE),0)</f>
        <v>494</v>
      </c>
      <c r="C18" s="10">
        <v>1588</v>
      </c>
      <c r="D18" s="11">
        <f t="shared" si="0"/>
        <v>0.31108312342569272</v>
      </c>
      <c r="F18" s="16"/>
    </row>
    <row r="19" spans="1:6" x14ac:dyDescent="0.25">
      <c r="A19" s="8" t="s">
        <v>108</v>
      </c>
      <c r="B19" s="9">
        <f>IFERROR(VLOOKUP($A19,[1]!Tabla_Numerador_VACUNADOS_ZBS,5,FALSE),0)</f>
        <v>495</v>
      </c>
      <c r="C19" s="10">
        <v>1603</v>
      </c>
      <c r="D19" s="11">
        <f t="shared" si="0"/>
        <v>0.30879600748596381</v>
      </c>
      <c r="F19" s="16"/>
    </row>
    <row r="20" spans="1:6" x14ac:dyDescent="0.25">
      <c r="A20" s="8" t="s">
        <v>61</v>
      </c>
      <c r="B20" s="9">
        <f>IFERROR(VLOOKUP($A20,[1]!Tabla_Numerador_VACUNADOS_ZBS,5,FALSE),0)</f>
        <v>354</v>
      </c>
      <c r="C20" s="10">
        <v>1150</v>
      </c>
      <c r="D20" s="11">
        <f t="shared" si="0"/>
        <v>0.30782608695652175</v>
      </c>
      <c r="F20" s="16"/>
    </row>
    <row r="21" spans="1:6" x14ac:dyDescent="0.25">
      <c r="A21" s="12" t="s">
        <v>93</v>
      </c>
      <c r="B21" s="9">
        <f>IFERROR(VLOOKUP($A21,[1]!Tabla_Numerador_VACUNADOS_ZBS,5,FALSE),0)</f>
        <v>393</v>
      </c>
      <c r="C21" s="10">
        <v>1280</v>
      </c>
      <c r="D21" s="11">
        <f t="shared" si="0"/>
        <v>0.30703124999999998</v>
      </c>
      <c r="F21" s="16"/>
    </row>
    <row r="22" spans="1:6" x14ac:dyDescent="0.25">
      <c r="A22" s="4" t="s">
        <v>105</v>
      </c>
      <c r="B22" s="9">
        <f>IFERROR(VLOOKUP($A22,[1]!Tabla_Numerador_VACUNADOS_ZBS,5,FALSE),0)</f>
        <v>450</v>
      </c>
      <c r="C22" s="10">
        <v>1482</v>
      </c>
      <c r="D22" s="11">
        <f t="shared" si="0"/>
        <v>0.30364372469635625</v>
      </c>
      <c r="F22" s="16"/>
    </row>
    <row r="23" spans="1:6" x14ac:dyDescent="0.25">
      <c r="A23" s="8" t="s">
        <v>74</v>
      </c>
      <c r="B23" s="9">
        <f>IFERROR(VLOOKUP($A23,[1]!Tabla_Numerador_VACUNADOS_ZBS,5,FALSE),0)</f>
        <v>415</v>
      </c>
      <c r="C23" s="10">
        <v>1370</v>
      </c>
      <c r="D23" s="11">
        <f t="shared" si="0"/>
        <v>0.3029197080291971</v>
      </c>
      <c r="F23" s="16"/>
    </row>
    <row r="24" spans="1:6" x14ac:dyDescent="0.25">
      <c r="A24" s="8" t="s">
        <v>73</v>
      </c>
      <c r="B24" s="9">
        <f>IFERROR(VLOOKUP($A24,[1]!Tabla_Numerador_VACUNADOS_ZBS,5,FALSE),0)</f>
        <v>337</v>
      </c>
      <c r="C24" s="10">
        <v>1119</v>
      </c>
      <c r="D24" s="11">
        <f t="shared" si="0"/>
        <v>0.30116175156389635</v>
      </c>
      <c r="F24" s="16"/>
    </row>
    <row r="25" spans="1:6" x14ac:dyDescent="0.25">
      <c r="A25" s="12" t="s">
        <v>81</v>
      </c>
      <c r="B25" s="9">
        <f>IFERROR(VLOOKUP($A25,[1]!Tabla_Numerador_VACUNADOS_ZBS,5,FALSE),0)</f>
        <v>396</v>
      </c>
      <c r="C25" s="10">
        <v>1327</v>
      </c>
      <c r="D25" s="11">
        <f t="shared" si="0"/>
        <v>0.2984174830444612</v>
      </c>
      <c r="F25" s="16"/>
    </row>
    <row r="26" spans="1:6" x14ac:dyDescent="0.25">
      <c r="A26" s="12" t="s">
        <v>121</v>
      </c>
      <c r="B26" s="9">
        <f>IFERROR(VLOOKUP($A26,[1]!Tabla_Numerador_VACUNADOS_ZBS,5,FALSE),0)</f>
        <v>179</v>
      </c>
      <c r="C26" s="10">
        <v>600</v>
      </c>
      <c r="D26" s="11">
        <f t="shared" si="0"/>
        <v>0.29833333333333334</v>
      </c>
      <c r="F26" s="16"/>
    </row>
    <row r="27" spans="1:6" x14ac:dyDescent="0.25">
      <c r="A27" s="8" t="s">
        <v>94</v>
      </c>
      <c r="B27" s="9">
        <f>IFERROR(VLOOKUP($A27,[1]!Tabla_Numerador_VACUNADOS_ZBS,5,FALSE),0)</f>
        <v>325</v>
      </c>
      <c r="C27" s="10">
        <v>1097</v>
      </c>
      <c r="D27" s="11">
        <f t="shared" si="0"/>
        <v>0.29626253418413856</v>
      </c>
      <c r="F27" s="16"/>
    </row>
    <row r="28" spans="1:6" x14ac:dyDescent="0.25">
      <c r="A28" s="1" t="s">
        <v>84</v>
      </c>
      <c r="B28" s="9">
        <f>IFERROR(VLOOKUP($A28,[1]!Tabla_Numerador_VACUNADOS_ZBS,5,FALSE),0)</f>
        <v>195</v>
      </c>
      <c r="C28" s="10">
        <v>668</v>
      </c>
      <c r="D28" s="11">
        <f t="shared" si="0"/>
        <v>0.29191616766467066</v>
      </c>
      <c r="F28" s="16"/>
    </row>
    <row r="29" spans="1:6" x14ac:dyDescent="0.25">
      <c r="A29" s="8" t="s">
        <v>115</v>
      </c>
      <c r="B29" s="9">
        <f>IFERROR(VLOOKUP($A29,[1]!Tabla_Numerador_VACUNADOS_ZBS,5,FALSE),0)</f>
        <v>682</v>
      </c>
      <c r="C29" s="10">
        <v>2340</v>
      </c>
      <c r="D29" s="11">
        <f t="shared" si="0"/>
        <v>0.29145299145299147</v>
      </c>
      <c r="F29" s="16"/>
    </row>
    <row r="30" spans="1:6" x14ac:dyDescent="0.25">
      <c r="A30" s="12" t="s">
        <v>55</v>
      </c>
      <c r="B30" s="9">
        <f>IFERROR(VLOOKUP($A30,[1]!Tabla_Numerador_VACUNADOS_ZBS,5,FALSE),0)</f>
        <v>139</v>
      </c>
      <c r="C30" s="10">
        <v>478</v>
      </c>
      <c r="D30" s="11">
        <f t="shared" si="0"/>
        <v>0.29079497907949792</v>
      </c>
      <c r="F30" s="16"/>
    </row>
    <row r="31" spans="1:6" x14ac:dyDescent="0.25">
      <c r="A31" s="4" t="s">
        <v>79</v>
      </c>
      <c r="B31" s="9">
        <f>IFERROR(VLOOKUP($A31,[1]!Tabla_Numerador_VACUNADOS_ZBS,5,FALSE),0)</f>
        <v>238</v>
      </c>
      <c r="C31" s="10">
        <v>819</v>
      </c>
      <c r="D31" s="11">
        <f t="shared" si="0"/>
        <v>0.29059829059829062</v>
      </c>
      <c r="F31" s="16"/>
    </row>
    <row r="32" spans="1:6" x14ac:dyDescent="0.25">
      <c r="A32" s="4" t="s">
        <v>62</v>
      </c>
      <c r="B32" s="9">
        <f>IFERROR(VLOOKUP($A32,[1]!Tabla_Numerador_VACUNADOS_ZBS,5,FALSE),0)</f>
        <v>223</v>
      </c>
      <c r="C32" s="10">
        <v>768</v>
      </c>
      <c r="D32" s="11">
        <f t="shared" si="0"/>
        <v>0.29036458333333331</v>
      </c>
      <c r="F32" s="16"/>
    </row>
    <row r="33" spans="1:6" x14ac:dyDescent="0.25">
      <c r="A33" s="4" t="s">
        <v>100</v>
      </c>
      <c r="B33" s="9">
        <f>IFERROR(VLOOKUP($A33,[1]!Tabla_Numerador_VACUNADOS_ZBS,5,FALSE),0)</f>
        <v>460</v>
      </c>
      <c r="C33" s="10">
        <v>1587</v>
      </c>
      <c r="D33" s="11">
        <f t="shared" si="0"/>
        <v>0.28985507246376813</v>
      </c>
      <c r="F33" s="16"/>
    </row>
    <row r="34" spans="1:6" x14ac:dyDescent="0.25">
      <c r="A34" s="8" t="s">
        <v>75</v>
      </c>
      <c r="B34" s="9">
        <f>IFERROR(VLOOKUP($A34,[1]!Tabla_Numerador_VACUNADOS_ZBS,5,FALSE),0)</f>
        <v>419</v>
      </c>
      <c r="C34" s="10">
        <v>1455</v>
      </c>
      <c r="D34" s="11">
        <f t="shared" ref="D34:D65" si="1">B34/C34</f>
        <v>0.28797250859106527</v>
      </c>
      <c r="F34" s="16"/>
    </row>
    <row r="35" spans="1:6" x14ac:dyDescent="0.25">
      <c r="A35" s="12" t="s">
        <v>118</v>
      </c>
      <c r="B35" s="9">
        <f>IFERROR(VLOOKUP($A35,[1]!Tabla_Numerador_VACUNADOS_ZBS,5,FALSE),0)</f>
        <v>646</v>
      </c>
      <c r="C35" s="10">
        <v>2254</v>
      </c>
      <c r="D35" s="11">
        <f t="shared" si="1"/>
        <v>0.28660159716060335</v>
      </c>
      <c r="F35" s="16"/>
    </row>
    <row r="36" spans="1:6" x14ac:dyDescent="0.25">
      <c r="A36" s="8" t="s">
        <v>78</v>
      </c>
      <c r="B36" s="9">
        <f>IFERROR(VLOOKUP($A36,[1]!Tabla_Numerador_VACUNADOS_ZBS,5,FALSE),0)</f>
        <v>466</v>
      </c>
      <c r="C36" s="10">
        <v>1628</v>
      </c>
      <c r="D36" s="11">
        <f t="shared" si="1"/>
        <v>0.28624078624078625</v>
      </c>
      <c r="F36" s="16"/>
    </row>
    <row r="37" spans="1:6" x14ac:dyDescent="0.25">
      <c r="A37" s="4" t="s">
        <v>111</v>
      </c>
      <c r="B37" s="9">
        <f>IFERROR(VLOOKUP($A37,[1]!Tabla_Numerador_VACUNADOS_ZBS,5,FALSE),0)</f>
        <v>361</v>
      </c>
      <c r="C37" s="10">
        <v>1262</v>
      </c>
      <c r="D37" s="11">
        <f t="shared" si="1"/>
        <v>0.28605388272583199</v>
      </c>
      <c r="F37" s="16"/>
    </row>
    <row r="38" spans="1:6" x14ac:dyDescent="0.25">
      <c r="A38" s="1" t="s">
        <v>80</v>
      </c>
      <c r="B38" s="9">
        <f>IFERROR(VLOOKUP($A38,[1]!Tabla_Numerador_VACUNADOS_ZBS,5,FALSE),0)</f>
        <v>137</v>
      </c>
      <c r="C38" s="10">
        <v>479</v>
      </c>
      <c r="D38" s="11">
        <f t="shared" si="1"/>
        <v>0.28601252609603339</v>
      </c>
      <c r="F38" s="16"/>
    </row>
    <row r="39" spans="1:6" x14ac:dyDescent="0.25">
      <c r="A39" s="8" t="s">
        <v>65</v>
      </c>
      <c r="B39" s="9">
        <f>IFERROR(VLOOKUP($A39,[1]!Tabla_Numerador_VACUNADOS_ZBS,5,FALSE),0)</f>
        <v>511</v>
      </c>
      <c r="C39" s="10">
        <v>1794</v>
      </c>
      <c r="D39" s="11">
        <f t="shared" si="1"/>
        <v>0.28483835005574137</v>
      </c>
      <c r="F39" s="16"/>
    </row>
    <row r="40" spans="1:6" x14ac:dyDescent="0.25">
      <c r="A40" s="12" t="s">
        <v>98</v>
      </c>
      <c r="B40" s="9">
        <f>IFERROR(VLOOKUP($A40,[1]!Tabla_Numerador_VACUNADOS_ZBS,5,FALSE),0)</f>
        <v>348</v>
      </c>
      <c r="C40" s="10">
        <v>1223</v>
      </c>
      <c r="D40" s="11">
        <f t="shared" si="1"/>
        <v>0.28454619787408014</v>
      </c>
      <c r="F40" s="16"/>
    </row>
    <row r="41" spans="1:6" x14ac:dyDescent="0.25">
      <c r="A41" s="13" t="s">
        <v>77</v>
      </c>
      <c r="B41" s="9">
        <f>IFERROR(VLOOKUP($A41,[1]!Tabla_Numerador_VACUNADOS_ZBS,5,FALSE),0)</f>
        <v>172</v>
      </c>
      <c r="C41" s="10">
        <v>607</v>
      </c>
      <c r="D41" s="11">
        <f t="shared" si="1"/>
        <v>0.28336079077429982</v>
      </c>
      <c r="F41" s="16"/>
    </row>
    <row r="42" spans="1:6" x14ac:dyDescent="0.25">
      <c r="A42" s="12" t="s">
        <v>113</v>
      </c>
      <c r="B42" s="9">
        <f>IFERROR(VLOOKUP($A42,[1]!Tabla_Numerador_VACUNADOS_ZBS,5,FALSE),0)</f>
        <v>235</v>
      </c>
      <c r="C42" s="10">
        <v>830</v>
      </c>
      <c r="D42" s="11">
        <f t="shared" si="1"/>
        <v>0.28313253012048195</v>
      </c>
      <c r="F42" s="16"/>
    </row>
    <row r="43" spans="1:6" x14ac:dyDescent="0.25">
      <c r="A43" s="1" t="s">
        <v>102</v>
      </c>
      <c r="B43" s="9">
        <f>IFERROR(VLOOKUP($A43,[1]!Tabla_Numerador_VACUNADOS_ZBS,5,FALSE),0)</f>
        <v>366</v>
      </c>
      <c r="C43" s="10">
        <v>1294</v>
      </c>
      <c r="D43" s="11">
        <f t="shared" si="1"/>
        <v>0.28284389489953632</v>
      </c>
      <c r="F43" s="16"/>
    </row>
    <row r="44" spans="1:6" x14ac:dyDescent="0.25">
      <c r="A44" s="4" t="s">
        <v>117</v>
      </c>
      <c r="B44" s="9">
        <f>IFERROR(VLOOKUP($A44,[1]!Tabla_Numerador_VACUNADOS_ZBS,5,FALSE),0)</f>
        <v>432</v>
      </c>
      <c r="C44" s="10">
        <v>1533</v>
      </c>
      <c r="D44" s="11">
        <f t="shared" si="1"/>
        <v>0.28180039138943247</v>
      </c>
      <c r="F44" s="16"/>
    </row>
    <row r="45" spans="1:6" x14ac:dyDescent="0.25">
      <c r="A45" s="4" t="s">
        <v>92</v>
      </c>
      <c r="B45" s="9">
        <f>IFERROR(VLOOKUP($A45,[1]!Tabla_Numerador_VACUNADOS_ZBS,5,FALSE),0)</f>
        <v>248</v>
      </c>
      <c r="C45" s="10">
        <v>883</v>
      </c>
      <c r="D45" s="11">
        <f t="shared" si="1"/>
        <v>0.2808607021517554</v>
      </c>
      <c r="F45" s="16"/>
    </row>
    <row r="46" spans="1:6" x14ac:dyDescent="0.25">
      <c r="A46" s="8" t="s">
        <v>119</v>
      </c>
      <c r="B46" s="9">
        <f>IFERROR(VLOOKUP($A46,[1]!Tabla_Numerador_VACUNADOS_ZBS,5,FALSE),0)</f>
        <v>215</v>
      </c>
      <c r="C46" s="10">
        <v>769</v>
      </c>
      <c r="D46" s="11">
        <f t="shared" si="1"/>
        <v>0.27958387516254879</v>
      </c>
      <c r="F46" s="16"/>
    </row>
    <row r="47" spans="1:6" x14ac:dyDescent="0.25">
      <c r="A47" s="4" t="s">
        <v>124</v>
      </c>
      <c r="B47" s="9">
        <f>IFERROR(VLOOKUP($A47,[1]!Tabla_Numerador_VACUNADOS_ZBS,5,FALSE),0)</f>
        <v>637</v>
      </c>
      <c r="C47" s="10">
        <v>2283</v>
      </c>
      <c r="D47" s="11">
        <f t="shared" si="1"/>
        <v>0.27901883486640383</v>
      </c>
      <c r="F47" s="16"/>
    </row>
    <row r="48" spans="1:6" x14ac:dyDescent="0.25">
      <c r="A48" s="8" t="s">
        <v>69</v>
      </c>
      <c r="B48" s="9">
        <f>IFERROR(VLOOKUP($A48,[1]!Tabla_Numerador_VACUNADOS_ZBS,5,FALSE),0)</f>
        <v>444</v>
      </c>
      <c r="C48" s="10">
        <v>1600</v>
      </c>
      <c r="D48" s="11">
        <f t="shared" si="1"/>
        <v>0.27750000000000002</v>
      </c>
      <c r="F48" s="16"/>
    </row>
    <row r="49" spans="1:6" x14ac:dyDescent="0.25">
      <c r="A49" s="8" t="s">
        <v>107</v>
      </c>
      <c r="B49" s="9">
        <f>IFERROR(VLOOKUP($A49,[1]!Tabla_Numerador_VACUNADOS_ZBS,5,FALSE),0)</f>
        <v>288</v>
      </c>
      <c r="C49" s="10">
        <v>1039</v>
      </c>
      <c r="D49" s="11">
        <f t="shared" si="1"/>
        <v>0.27718960538979787</v>
      </c>
      <c r="F49" s="16"/>
    </row>
    <row r="50" spans="1:6" x14ac:dyDescent="0.25">
      <c r="A50" s="12" t="s">
        <v>97</v>
      </c>
      <c r="B50" s="9">
        <f>IFERROR(VLOOKUP($A50,[1]!Tabla_Numerador_VACUNADOS_ZBS,5,FALSE),0)</f>
        <v>242</v>
      </c>
      <c r="C50" s="10">
        <v>875</v>
      </c>
      <c r="D50" s="11">
        <f t="shared" si="1"/>
        <v>0.27657142857142858</v>
      </c>
      <c r="F50" s="16"/>
    </row>
    <row r="51" spans="1:6" x14ac:dyDescent="0.25">
      <c r="A51" s="8" t="s">
        <v>91</v>
      </c>
      <c r="B51" s="9">
        <f>IFERROR(VLOOKUP($A51,[1]!Tabla_Numerador_VACUNADOS_ZBS,5,FALSE),0)</f>
        <v>465</v>
      </c>
      <c r="C51" s="10">
        <v>1686</v>
      </c>
      <c r="D51" s="11">
        <f t="shared" si="1"/>
        <v>0.27580071174377224</v>
      </c>
      <c r="F51" s="16"/>
    </row>
    <row r="52" spans="1:6" x14ac:dyDescent="0.25">
      <c r="A52" s="8" t="s">
        <v>71</v>
      </c>
      <c r="B52" s="9">
        <f>IFERROR(VLOOKUP($A52,[1]!Tabla_Numerador_VACUNADOS_ZBS,5,FALSE),0)</f>
        <v>202</v>
      </c>
      <c r="C52" s="10">
        <v>733</v>
      </c>
      <c r="D52" s="11">
        <f t="shared" si="1"/>
        <v>0.27557980900409279</v>
      </c>
      <c r="F52" s="16"/>
    </row>
    <row r="53" spans="1:6" x14ac:dyDescent="0.25">
      <c r="A53" s="12" t="s">
        <v>95</v>
      </c>
      <c r="B53" s="9">
        <f>IFERROR(VLOOKUP($A53,[1]!Tabla_Numerador_VACUNADOS_ZBS,5,FALSE),0)</f>
        <v>303</v>
      </c>
      <c r="C53" s="10">
        <v>1104</v>
      </c>
      <c r="D53" s="11">
        <f t="shared" si="1"/>
        <v>0.27445652173913043</v>
      </c>
      <c r="F53" s="16"/>
    </row>
    <row r="54" spans="1:6" x14ac:dyDescent="0.25">
      <c r="A54" s="12" t="s">
        <v>109</v>
      </c>
      <c r="B54" s="9">
        <f>IFERROR(VLOOKUP($A54,[1]!Tabla_Numerador_VACUNADOS_ZBS,5,FALSE),0)</f>
        <v>258</v>
      </c>
      <c r="C54" s="10">
        <v>942</v>
      </c>
      <c r="D54" s="11">
        <f t="shared" si="1"/>
        <v>0.27388535031847133</v>
      </c>
      <c r="F54" s="16"/>
    </row>
    <row r="55" spans="1:6" x14ac:dyDescent="0.25">
      <c r="A55" s="8" t="s">
        <v>101</v>
      </c>
      <c r="B55" s="9">
        <f>IFERROR(VLOOKUP($A55,[1]!Tabla_Numerador_VACUNADOS_ZBS,5,FALSE),0)</f>
        <v>286</v>
      </c>
      <c r="C55" s="10">
        <v>1047</v>
      </c>
      <c r="D55" s="11">
        <f t="shared" si="1"/>
        <v>0.27316141356255969</v>
      </c>
      <c r="F55" s="16"/>
    </row>
    <row r="56" spans="1:6" x14ac:dyDescent="0.25">
      <c r="A56" s="1" t="s">
        <v>70</v>
      </c>
      <c r="B56" s="9">
        <f>IFERROR(VLOOKUP($A56,[1]!Tabla_Numerador_VACUNADOS_ZBS,5,FALSE),0)</f>
        <v>283</v>
      </c>
      <c r="C56" s="10">
        <v>1043</v>
      </c>
      <c r="D56" s="11">
        <f t="shared" si="1"/>
        <v>0.27133269415148609</v>
      </c>
      <c r="F56" s="16"/>
    </row>
    <row r="57" spans="1:6" x14ac:dyDescent="0.25">
      <c r="A57" s="4" t="s">
        <v>90</v>
      </c>
      <c r="B57" s="9">
        <f>IFERROR(VLOOKUP($A57,[1]!Tabla_Numerador_VACUNADOS_ZBS,5,FALSE),0)</f>
        <v>448</v>
      </c>
      <c r="C57" s="10">
        <v>1663</v>
      </c>
      <c r="D57" s="11">
        <f t="shared" si="1"/>
        <v>0.2693926638604931</v>
      </c>
      <c r="F57" s="16"/>
    </row>
    <row r="58" spans="1:6" x14ac:dyDescent="0.25">
      <c r="A58" s="8" t="s">
        <v>82</v>
      </c>
      <c r="B58" s="9">
        <f>IFERROR(VLOOKUP($A58,[1]!Tabla_Numerador_VACUNADOS_ZBS,5,FALSE),0)</f>
        <v>338</v>
      </c>
      <c r="C58" s="10">
        <v>1261</v>
      </c>
      <c r="D58" s="11">
        <f t="shared" si="1"/>
        <v>0.26804123711340205</v>
      </c>
      <c r="F58" s="16"/>
    </row>
    <row r="59" spans="1:6" x14ac:dyDescent="0.25">
      <c r="A59" s="1" t="s">
        <v>85</v>
      </c>
      <c r="B59" s="9">
        <f>IFERROR(VLOOKUP($A59,[1]!Tabla_Numerador_VACUNADOS_ZBS,5,FALSE),0)</f>
        <v>199</v>
      </c>
      <c r="C59" s="10">
        <v>743</v>
      </c>
      <c r="D59" s="11">
        <f t="shared" si="1"/>
        <v>0.26783310901749663</v>
      </c>
      <c r="F59" s="16"/>
    </row>
    <row r="60" spans="1:6" x14ac:dyDescent="0.25">
      <c r="A60" s="1" t="s">
        <v>88</v>
      </c>
      <c r="B60" s="9">
        <f>IFERROR(VLOOKUP($A60,[1]!Tabla_Numerador_VACUNADOS_ZBS,5,FALSE),0)</f>
        <v>387</v>
      </c>
      <c r="C60" s="10">
        <v>1451</v>
      </c>
      <c r="D60" s="11">
        <f t="shared" si="1"/>
        <v>0.26671261199172985</v>
      </c>
      <c r="F60" s="16"/>
    </row>
    <row r="61" spans="1:6" x14ac:dyDescent="0.25">
      <c r="A61" s="1" t="s">
        <v>87</v>
      </c>
      <c r="B61" s="9">
        <f>IFERROR(VLOOKUP($A61,[1]!Tabla_Numerador_VACUNADOS_ZBS,5,FALSE),0)</f>
        <v>310</v>
      </c>
      <c r="C61" s="10">
        <v>1192</v>
      </c>
      <c r="D61" s="11">
        <f t="shared" si="1"/>
        <v>0.26006711409395972</v>
      </c>
      <c r="F61" s="16"/>
    </row>
    <row r="62" spans="1:6" x14ac:dyDescent="0.25">
      <c r="A62" s="12" t="s">
        <v>86</v>
      </c>
      <c r="B62" s="9">
        <f>IFERROR(VLOOKUP($A62,[1]!Tabla_Numerador_VACUNADOS_ZBS,5,FALSE),0)</f>
        <v>507</v>
      </c>
      <c r="C62" s="10">
        <v>1953</v>
      </c>
      <c r="D62" s="11">
        <f t="shared" si="1"/>
        <v>0.25960061443932414</v>
      </c>
      <c r="F62" s="16"/>
    </row>
    <row r="63" spans="1:6" x14ac:dyDescent="0.25">
      <c r="A63" s="12" t="s">
        <v>58</v>
      </c>
      <c r="B63" s="9">
        <f>IFERROR(VLOOKUP($A63,[1]!Tabla_Numerador_VACUNADOS_ZBS,5,FALSE),0)</f>
        <v>62</v>
      </c>
      <c r="C63" s="10">
        <v>239</v>
      </c>
      <c r="D63" s="11">
        <f t="shared" si="1"/>
        <v>0.2594142259414226</v>
      </c>
      <c r="F63" s="16"/>
    </row>
    <row r="64" spans="1:6" x14ac:dyDescent="0.25">
      <c r="A64" s="1" t="s">
        <v>112</v>
      </c>
      <c r="B64" s="9">
        <f>IFERROR(VLOOKUP($A64,[1]!Tabla_Numerador_VACUNADOS_ZBS,5,FALSE),0)</f>
        <v>98</v>
      </c>
      <c r="C64" s="10">
        <v>378</v>
      </c>
      <c r="D64" s="11">
        <f t="shared" si="1"/>
        <v>0.25925925925925924</v>
      </c>
      <c r="F64" s="16"/>
    </row>
    <row r="65" spans="1:6" x14ac:dyDescent="0.25">
      <c r="A65" s="4" t="s">
        <v>72</v>
      </c>
      <c r="B65" s="9">
        <f>IFERROR(VLOOKUP($A65,[1]!Tabla_Numerador_VACUNADOS_ZBS,5,FALSE),0)</f>
        <v>275</v>
      </c>
      <c r="C65" s="10">
        <v>1066</v>
      </c>
      <c r="D65" s="11">
        <f t="shared" si="1"/>
        <v>0.25797373358348968</v>
      </c>
      <c r="F65" s="16"/>
    </row>
    <row r="66" spans="1:6" x14ac:dyDescent="0.25">
      <c r="A66" s="12" t="s">
        <v>122</v>
      </c>
      <c r="B66" s="9">
        <f>IFERROR(VLOOKUP($A66,[1]!Tabla_Numerador_VACUNADOS_ZBS,5,FALSE),0)</f>
        <v>301</v>
      </c>
      <c r="C66" s="10">
        <v>1167</v>
      </c>
      <c r="D66" s="11">
        <f t="shared" ref="D66:D87" si="2">B66/C66</f>
        <v>0.25792630676949441</v>
      </c>
      <c r="F66" s="16"/>
    </row>
    <row r="67" spans="1:6" x14ac:dyDescent="0.25">
      <c r="A67" s="12" t="s">
        <v>103</v>
      </c>
      <c r="B67" s="9">
        <f>IFERROR(VLOOKUP($A67,[1]!Tabla_Numerador_VACUNADOS_ZBS,5,FALSE),0)</f>
        <v>382</v>
      </c>
      <c r="C67" s="10">
        <v>1491</v>
      </c>
      <c r="D67" s="11">
        <f t="shared" si="2"/>
        <v>0.2562038900067069</v>
      </c>
      <c r="F67" s="16"/>
    </row>
    <row r="68" spans="1:6" x14ac:dyDescent="0.25">
      <c r="A68" s="4" t="s">
        <v>120</v>
      </c>
      <c r="B68" s="9">
        <f>IFERROR(VLOOKUP($A68,[1]!Tabla_Numerador_VACUNADOS_ZBS,5,FALSE),0)</f>
        <v>316</v>
      </c>
      <c r="C68" s="10">
        <v>1240</v>
      </c>
      <c r="D68" s="11">
        <f t="shared" si="2"/>
        <v>0.25483870967741934</v>
      </c>
      <c r="F68" s="16"/>
    </row>
    <row r="69" spans="1:6" x14ac:dyDescent="0.25">
      <c r="A69" s="1" t="s">
        <v>96</v>
      </c>
      <c r="B69" s="9">
        <f>IFERROR(VLOOKUP($A69,[1]!Tabla_Numerador_VACUNADOS_ZBS,5,FALSE),0)</f>
        <v>235</v>
      </c>
      <c r="C69" s="10">
        <v>926</v>
      </c>
      <c r="D69" s="11">
        <f t="shared" si="2"/>
        <v>0.25377969762419006</v>
      </c>
      <c r="F69" s="16"/>
    </row>
    <row r="70" spans="1:6" x14ac:dyDescent="0.25">
      <c r="A70" s="4" t="s">
        <v>99</v>
      </c>
      <c r="B70" s="9">
        <f>IFERROR(VLOOKUP($A70,[1]!Tabla_Numerador_VACUNADOS_ZBS,5,FALSE),0)</f>
        <v>428</v>
      </c>
      <c r="C70" s="10">
        <v>1688</v>
      </c>
      <c r="D70" s="11">
        <f t="shared" si="2"/>
        <v>0.25355450236966826</v>
      </c>
      <c r="F70" s="16"/>
    </row>
    <row r="71" spans="1:6" x14ac:dyDescent="0.25">
      <c r="A71" s="12" t="s">
        <v>131</v>
      </c>
      <c r="B71" s="9">
        <f>IFERROR(VLOOKUP($A71,[1]!Tabla_Numerador_VACUNADOS_ZBS,5,FALSE),0)</f>
        <v>164</v>
      </c>
      <c r="C71" s="10">
        <v>648</v>
      </c>
      <c r="D71" s="11">
        <f t="shared" si="2"/>
        <v>0.25308641975308643</v>
      </c>
      <c r="F71" s="16"/>
    </row>
    <row r="72" spans="1:6" x14ac:dyDescent="0.25">
      <c r="A72" s="1" t="s">
        <v>110</v>
      </c>
      <c r="B72" s="9">
        <f>IFERROR(VLOOKUP($A72,[1]!Tabla_Numerador_VACUNADOS_ZBS,5,FALSE),0)</f>
        <v>339</v>
      </c>
      <c r="C72" s="10">
        <v>1370</v>
      </c>
      <c r="D72" s="11">
        <f t="shared" si="2"/>
        <v>0.24744525547445256</v>
      </c>
      <c r="F72" s="16"/>
    </row>
    <row r="73" spans="1:6" x14ac:dyDescent="0.25">
      <c r="A73" s="1" t="s">
        <v>114</v>
      </c>
      <c r="B73" s="9">
        <f>IFERROR(VLOOKUP($A73,[1]!Tabla_Numerador_VACUNADOS_ZBS,5,FALSE),0)</f>
        <v>386</v>
      </c>
      <c r="C73" s="10">
        <v>1573</v>
      </c>
      <c r="D73" s="11">
        <f t="shared" si="2"/>
        <v>0.24539097266369994</v>
      </c>
      <c r="F73" s="16"/>
    </row>
    <row r="74" spans="1:6" x14ac:dyDescent="0.25">
      <c r="A74" s="4" t="s">
        <v>129</v>
      </c>
      <c r="B74" s="9">
        <f>IFERROR(VLOOKUP($A74,[1]!Tabla_Numerador_VACUNADOS_ZBS,5,FALSE),0)</f>
        <v>166</v>
      </c>
      <c r="C74" s="10">
        <v>679</v>
      </c>
      <c r="D74" s="11">
        <f t="shared" si="2"/>
        <v>0.24447717231222385</v>
      </c>
      <c r="F74" s="16"/>
    </row>
    <row r="75" spans="1:6" x14ac:dyDescent="0.25">
      <c r="A75" s="1" t="s">
        <v>116</v>
      </c>
      <c r="B75" s="9">
        <f>IFERROR(VLOOKUP($A75,[1]!Tabla_Numerador_VACUNADOS_ZBS,5,FALSE),0)</f>
        <v>116</v>
      </c>
      <c r="C75" s="10">
        <v>479</v>
      </c>
      <c r="D75" s="11">
        <f t="shared" si="2"/>
        <v>0.24217118997912318</v>
      </c>
      <c r="F75" s="16"/>
    </row>
    <row r="76" spans="1:6" x14ac:dyDescent="0.25">
      <c r="A76" s="8" t="s">
        <v>106</v>
      </c>
      <c r="B76" s="9">
        <f>IFERROR(VLOOKUP($A76,[1]!Tabla_Numerador_VACUNADOS_ZBS,5,FALSE),0)</f>
        <v>333</v>
      </c>
      <c r="C76" s="10">
        <v>1434</v>
      </c>
      <c r="D76" s="11">
        <f t="shared" si="2"/>
        <v>0.23221757322175732</v>
      </c>
      <c r="F76" s="16"/>
    </row>
    <row r="77" spans="1:6" x14ac:dyDescent="0.25">
      <c r="A77" s="12" t="s">
        <v>132</v>
      </c>
      <c r="B77" s="9">
        <f>IFERROR(VLOOKUP($A77,[1]!Tabla_Numerador_VACUNADOS_ZBS,5,FALSE),0)</f>
        <v>412</v>
      </c>
      <c r="C77" s="10">
        <v>1776</v>
      </c>
      <c r="D77" s="11">
        <f t="shared" si="2"/>
        <v>0.23198198198198197</v>
      </c>
      <c r="F77" s="16"/>
    </row>
    <row r="78" spans="1:6" x14ac:dyDescent="0.25">
      <c r="A78" s="12" t="s">
        <v>127</v>
      </c>
      <c r="B78" s="9">
        <f>IFERROR(VLOOKUP($A78,[1]!Tabla_Numerador_VACUNADOS_ZBS,5,FALSE),0)</f>
        <v>459</v>
      </c>
      <c r="C78" s="10">
        <v>1988</v>
      </c>
      <c r="D78" s="11">
        <f t="shared" si="2"/>
        <v>0.23088531187122738</v>
      </c>
      <c r="F78" s="16"/>
    </row>
    <row r="79" spans="1:6" x14ac:dyDescent="0.25">
      <c r="A79" s="1" t="s">
        <v>123</v>
      </c>
      <c r="B79" s="9">
        <f>IFERROR(VLOOKUP($A79,[1]!Tabla_Numerador_VACUNADOS_ZBS,5,FALSE),0)</f>
        <v>297</v>
      </c>
      <c r="C79" s="10">
        <v>1297</v>
      </c>
      <c r="D79" s="11">
        <f t="shared" si="2"/>
        <v>0.2289899768696993</v>
      </c>
      <c r="F79" s="16"/>
    </row>
    <row r="80" spans="1:6" x14ac:dyDescent="0.25">
      <c r="A80" s="12" t="s">
        <v>89</v>
      </c>
      <c r="B80" s="9">
        <f>IFERROR(VLOOKUP($A80,[1]!Tabla_Numerador_VACUNADOS_ZBS,5,FALSE),0)</f>
        <v>126</v>
      </c>
      <c r="C80" s="10">
        <v>551</v>
      </c>
      <c r="D80" s="11">
        <f t="shared" si="2"/>
        <v>0.22867513611615245</v>
      </c>
      <c r="F80" s="16"/>
    </row>
    <row r="81" spans="1:6" x14ac:dyDescent="0.25">
      <c r="A81" s="4" t="s">
        <v>125</v>
      </c>
      <c r="B81" s="9">
        <f>IFERROR(VLOOKUP($A81,[1]!Tabla_Numerador_VACUNADOS_ZBS,5,FALSE),0)</f>
        <v>418</v>
      </c>
      <c r="C81" s="10">
        <v>1841</v>
      </c>
      <c r="D81" s="11">
        <f t="shared" si="2"/>
        <v>0.22705051602390006</v>
      </c>
      <c r="F81" s="16"/>
    </row>
    <row r="82" spans="1:6" x14ac:dyDescent="0.25">
      <c r="A82" s="8" t="s">
        <v>130</v>
      </c>
      <c r="B82" s="9">
        <f>IFERROR(VLOOKUP($A82,[1]!Tabla_Numerador_VACUNADOS_ZBS,5,FALSE),0)</f>
        <v>344</v>
      </c>
      <c r="C82" s="10">
        <v>1536</v>
      </c>
      <c r="D82" s="11">
        <f t="shared" si="2"/>
        <v>0.22395833333333334</v>
      </c>
      <c r="F82" s="16"/>
    </row>
    <row r="83" spans="1:6" x14ac:dyDescent="0.25">
      <c r="A83" s="4" t="s">
        <v>126</v>
      </c>
      <c r="B83" s="9">
        <f>IFERROR(VLOOKUP($A83,[1]!Tabla_Numerador_VACUNADOS_ZBS,5,FALSE),0)</f>
        <v>193</v>
      </c>
      <c r="C83" s="10">
        <v>887</v>
      </c>
      <c r="D83" s="11">
        <f t="shared" si="2"/>
        <v>0.21758737316798196</v>
      </c>
      <c r="F83" s="16"/>
    </row>
    <row r="84" spans="1:6" x14ac:dyDescent="0.25">
      <c r="A84" s="8" t="s">
        <v>128</v>
      </c>
      <c r="B84" s="9">
        <f>IFERROR(VLOOKUP($A84,[1]!Tabla_Numerador_VACUNADOS_ZBS,5,FALSE),0)</f>
        <v>241</v>
      </c>
      <c r="C84" s="10">
        <v>1125</v>
      </c>
      <c r="D84" s="11">
        <f t="shared" si="2"/>
        <v>0.21422222222222223</v>
      </c>
      <c r="F84" s="16"/>
    </row>
    <row r="85" spans="1:6" x14ac:dyDescent="0.25">
      <c r="A85" s="8" t="s">
        <v>133</v>
      </c>
      <c r="B85" s="9">
        <f>IFERROR(VLOOKUP($A85,[1]!Tabla_Numerador_VACUNADOS_ZBS,5,FALSE),0)</f>
        <v>233</v>
      </c>
      <c r="C85" s="10">
        <v>1127</v>
      </c>
      <c r="D85" s="11">
        <f t="shared" si="2"/>
        <v>0.20674356699201421</v>
      </c>
      <c r="F85" s="16"/>
    </row>
    <row r="86" spans="1:6" ht="15.75" thickBot="1" x14ac:dyDescent="0.3">
      <c r="A86" s="26" t="s">
        <v>134</v>
      </c>
      <c r="B86" s="19">
        <f>IFERROR(VLOOKUP($A86,[1]!Tabla_Numerador_VACUNADOS_ZBS,5,FALSE),0)</f>
        <v>154</v>
      </c>
      <c r="C86" s="21">
        <v>982</v>
      </c>
      <c r="D86" s="23">
        <f t="shared" si="2"/>
        <v>0.15682281059063136</v>
      </c>
      <c r="F86" s="16"/>
    </row>
    <row r="87" spans="1:6" x14ac:dyDescent="0.25">
      <c r="A87" s="17" t="s">
        <v>49</v>
      </c>
      <c r="B87" s="18">
        <f>SUM(B2:B86)</f>
        <v>28036</v>
      </c>
      <c r="C87" s="20">
        <v>99969</v>
      </c>
      <c r="D87" s="22">
        <f t="shared" si="2"/>
        <v>0.28044693855095082</v>
      </c>
    </row>
  </sheetData>
  <sortState ref="A2:D87">
    <sortCondition descending="1" ref="D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workbookViewId="0">
      <pane xSplit="1" ySplit="1" topLeftCell="B64" activePane="bottomRight" state="frozen"/>
      <selection pane="topRight" activeCell="B1" sqref="B1"/>
      <selection pane="bottomLeft" activeCell="A2" sqref="A2"/>
      <selection pane="bottomRight" activeCell="B87" sqref="B87"/>
    </sheetView>
  </sheetViews>
  <sheetFormatPr baseColWidth="10" defaultColWidth="11.42578125" defaultRowHeight="15" x14ac:dyDescent="0.25"/>
  <cols>
    <col min="1" max="1" width="29.140625" bestFit="1" customWidth="1"/>
    <col min="2" max="2" width="12.28515625" bestFit="1" customWidth="1"/>
    <col min="3" max="3" width="9.7109375" bestFit="1" customWidth="1"/>
    <col min="4" max="4" width="9.85546875" bestFit="1" customWidth="1"/>
  </cols>
  <sheetData>
    <row r="1" spans="1:6" x14ac:dyDescent="0.25">
      <c r="A1" s="1"/>
      <c r="B1" s="2" t="s">
        <v>1</v>
      </c>
      <c r="C1" s="2" t="s">
        <v>2</v>
      </c>
      <c r="D1" s="3" t="s">
        <v>3</v>
      </c>
    </row>
    <row r="2" spans="1:6" x14ac:dyDescent="0.25">
      <c r="A2" s="4" t="s">
        <v>50</v>
      </c>
      <c r="B2" s="9">
        <f>IFERROR(VLOOKUP($A2,[1]!Tabla_Numerador_VACUNADOS_ZBS,6,FALSE),0)</f>
        <v>1393</v>
      </c>
      <c r="C2" s="10">
        <v>1920</v>
      </c>
      <c r="D2" s="11">
        <f t="shared" ref="D2:D33" si="0">B2/C2</f>
        <v>0.72552083333333328</v>
      </c>
      <c r="F2" s="16"/>
    </row>
    <row r="3" spans="1:6" x14ac:dyDescent="0.25">
      <c r="A3" s="8" t="s">
        <v>52</v>
      </c>
      <c r="B3" s="9">
        <f>IFERROR(VLOOKUP($A3,[1]!Tabla_Numerador_VACUNADOS_ZBS,6,FALSE),0)</f>
        <v>1724</v>
      </c>
      <c r="C3" s="10">
        <v>2451</v>
      </c>
      <c r="D3" s="11">
        <f t="shared" si="0"/>
        <v>0.70338637290901673</v>
      </c>
      <c r="F3" s="16"/>
    </row>
    <row r="4" spans="1:6" x14ac:dyDescent="0.25">
      <c r="A4" s="8" t="s">
        <v>51</v>
      </c>
      <c r="B4" s="9">
        <f>IFERROR(VLOOKUP($A4,[1]!Tabla_Numerador_VACUNADOS_ZBS,6,FALSE),0)</f>
        <v>728</v>
      </c>
      <c r="C4" s="10">
        <v>1096</v>
      </c>
      <c r="D4" s="11">
        <f t="shared" si="0"/>
        <v>0.66423357664233573</v>
      </c>
      <c r="F4" s="16"/>
    </row>
    <row r="5" spans="1:6" x14ac:dyDescent="0.25">
      <c r="A5" s="12" t="s">
        <v>63</v>
      </c>
      <c r="B5" s="9">
        <f>IFERROR(VLOOKUP($A5,[1]!Tabla_Numerador_VACUNADOS_ZBS,6,FALSE),0)</f>
        <v>2133</v>
      </c>
      <c r="C5" s="10">
        <v>3248</v>
      </c>
      <c r="D5" s="11">
        <f t="shared" si="0"/>
        <v>0.65671182266009853</v>
      </c>
      <c r="F5" s="16"/>
    </row>
    <row r="6" spans="1:6" x14ac:dyDescent="0.25">
      <c r="A6" s="4" t="s">
        <v>71</v>
      </c>
      <c r="B6" s="9">
        <f>IFERROR(VLOOKUP($A6,[1]!Tabla_Numerador_VACUNADOS_ZBS,6,FALSE),0)</f>
        <v>1108</v>
      </c>
      <c r="C6" s="10">
        <v>1755</v>
      </c>
      <c r="D6" s="7">
        <f t="shared" si="0"/>
        <v>0.63133903133903135</v>
      </c>
      <c r="F6" s="16"/>
    </row>
    <row r="7" spans="1:6" x14ac:dyDescent="0.25">
      <c r="A7" s="1" t="s">
        <v>102</v>
      </c>
      <c r="B7" s="9">
        <f>IFERROR(VLOOKUP($A7,[1]!Tabla_Numerador_VACUNADOS_ZBS,6,FALSE),0)</f>
        <v>2617</v>
      </c>
      <c r="C7" s="10">
        <v>4149</v>
      </c>
      <c r="D7" s="7">
        <f t="shared" si="0"/>
        <v>0.63075439865027716</v>
      </c>
      <c r="F7" s="16"/>
    </row>
    <row r="8" spans="1:6" x14ac:dyDescent="0.25">
      <c r="A8" s="4" t="s">
        <v>59</v>
      </c>
      <c r="B8" s="9">
        <f>IFERROR(VLOOKUP($A8,[1]!Tabla_Numerador_VACUNADOS_ZBS,6,FALSE),0)</f>
        <v>1272</v>
      </c>
      <c r="C8" s="10">
        <v>2017</v>
      </c>
      <c r="D8" s="7">
        <f t="shared" si="0"/>
        <v>0.63063956370847796</v>
      </c>
      <c r="F8" s="16"/>
    </row>
    <row r="9" spans="1:6" x14ac:dyDescent="0.25">
      <c r="A9" s="8" t="s">
        <v>54</v>
      </c>
      <c r="B9" s="9">
        <f>IFERROR(VLOOKUP($A9,[1]!Tabla_Numerador_VACUNADOS_ZBS,6,FALSE),0)</f>
        <v>1452</v>
      </c>
      <c r="C9" s="10">
        <v>2326</v>
      </c>
      <c r="D9" s="11">
        <f t="shared" si="0"/>
        <v>0.62424763542562334</v>
      </c>
      <c r="F9" s="16"/>
    </row>
    <row r="10" spans="1:6" x14ac:dyDescent="0.25">
      <c r="A10" s="4" t="s">
        <v>67</v>
      </c>
      <c r="B10" s="9">
        <f>IFERROR(VLOOKUP($A10,[1]!Tabla_Numerador_VACUNADOS_ZBS,6,FALSE),0)</f>
        <v>2094</v>
      </c>
      <c r="C10" s="10">
        <v>3369</v>
      </c>
      <c r="D10" s="7">
        <f t="shared" si="0"/>
        <v>0.62154942119323242</v>
      </c>
      <c r="F10" s="16"/>
    </row>
    <row r="11" spans="1:6" x14ac:dyDescent="0.25">
      <c r="A11" s="8" t="s">
        <v>70</v>
      </c>
      <c r="B11" s="9">
        <f>IFERROR(VLOOKUP($A11,[1]!Tabla_Numerador_VACUNADOS_ZBS,6,FALSE),0)</f>
        <v>1575</v>
      </c>
      <c r="C11" s="10">
        <v>2534</v>
      </c>
      <c r="D11" s="11">
        <f t="shared" si="0"/>
        <v>0.62154696132596687</v>
      </c>
      <c r="F11" s="16"/>
    </row>
    <row r="12" spans="1:6" x14ac:dyDescent="0.25">
      <c r="A12" s="8" t="s">
        <v>79</v>
      </c>
      <c r="B12" s="9">
        <f>IFERROR(VLOOKUP($A12,[1]!Tabla_Numerador_VACUNADOS_ZBS,6,FALSE),0)</f>
        <v>1448</v>
      </c>
      <c r="C12" s="10">
        <v>2348</v>
      </c>
      <c r="D12" s="11">
        <f t="shared" si="0"/>
        <v>0.61669505962521298</v>
      </c>
      <c r="F12" s="16"/>
    </row>
    <row r="13" spans="1:6" x14ac:dyDescent="0.25">
      <c r="A13" s="8" t="s">
        <v>66</v>
      </c>
      <c r="B13" s="9">
        <f>IFERROR(VLOOKUP($A13,[1]!Tabla_Numerador_VACUNADOS_ZBS,6,FALSE),0)</f>
        <v>3908</v>
      </c>
      <c r="C13" s="10">
        <v>6358</v>
      </c>
      <c r="D13" s="11">
        <f t="shared" si="0"/>
        <v>0.61465869770368042</v>
      </c>
      <c r="F13" s="16"/>
    </row>
    <row r="14" spans="1:6" x14ac:dyDescent="0.25">
      <c r="A14" s="12" t="s">
        <v>64</v>
      </c>
      <c r="B14" s="9">
        <f>IFERROR(VLOOKUP($A14,[1]!Tabla_Numerador_VACUNADOS_ZBS,6,FALSE),0)</f>
        <v>3321</v>
      </c>
      <c r="C14" s="10">
        <v>5430</v>
      </c>
      <c r="D14" s="11">
        <f t="shared" si="0"/>
        <v>0.61160220994475134</v>
      </c>
      <c r="F14" s="16"/>
    </row>
    <row r="15" spans="1:6" x14ac:dyDescent="0.25">
      <c r="A15" s="4" t="s">
        <v>104</v>
      </c>
      <c r="B15" s="9">
        <f>IFERROR(VLOOKUP($A15,[1]!Tabla_Numerador_VACUNADOS_ZBS,6,FALSE),0)</f>
        <v>2605</v>
      </c>
      <c r="C15" s="10">
        <v>4304</v>
      </c>
      <c r="D15" s="7">
        <f t="shared" si="0"/>
        <v>0.60525092936802971</v>
      </c>
      <c r="F15" s="16"/>
    </row>
    <row r="16" spans="1:6" x14ac:dyDescent="0.25">
      <c r="A16" s="1" t="s">
        <v>55</v>
      </c>
      <c r="B16" s="9">
        <f>IFERROR(VLOOKUP($A16,[1]!Tabla_Numerador_VACUNADOS_ZBS,6,FALSE),0)</f>
        <v>813</v>
      </c>
      <c r="C16" s="10">
        <v>1344</v>
      </c>
      <c r="D16" s="11">
        <f t="shared" si="0"/>
        <v>0.6049107142857143</v>
      </c>
      <c r="F16" s="16"/>
    </row>
    <row r="17" spans="1:6" x14ac:dyDescent="0.25">
      <c r="A17" s="4" t="s">
        <v>57</v>
      </c>
      <c r="B17" s="9">
        <f>IFERROR(VLOOKUP($A17,[1]!Tabla_Numerador_VACUNADOS_ZBS,6,FALSE),0)</f>
        <v>1429</v>
      </c>
      <c r="C17" s="10">
        <v>2374</v>
      </c>
      <c r="D17" s="7">
        <f t="shared" si="0"/>
        <v>0.60193765796124687</v>
      </c>
      <c r="F17" s="16"/>
    </row>
    <row r="18" spans="1:6" x14ac:dyDescent="0.25">
      <c r="A18" s="12" t="s">
        <v>85</v>
      </c>
      <c r="B18" s="9">
        <f>IFERROR(VLOOKUP($A18,[1]!Tabla_Numerador_VACUNADOS_ZBS,6,FALSE),0)</f>
        <v>1032</v>
      </c>
      <c r="C18" s="10">
        <v>1725</v>
      </c>
      <c r="D18" s="11">
        <f t="shared" si="0"/>
        <v>0.5982608695652174</v>
      </c>
      <c r="F18" s="16"/>
    </row>
    <row r="19" spans="1:6" x14ac:dyDescent="0.25">
      <c r="A19" s="8" t="s">
        <v>61</v>
      </c>
      <c r="B19" s="9">
        <f>IFERROR(VLOOKUP($A19,[1]!Tabla_Numerador_VACUNADOS_ZBS,6,FALSE),0)</f>
        <v>1545</v>
      </c>
      <c r="C19" s="10">
        <v>2599</v>
      </c>
      <c r="D19" s="11">
        <f t="shared" si="0"/>
        <v>0.5944594074644094</v>
      </c>
      <c r="F19" s="16"/>
    </row>
    <row r="20" spans="1:6" x14ac:dyDescent="0.25">
      <c r="A20" s="8" t="s">
        <v>95</v>
      </c>
      <c r="B20" s="9">
        <f>IFERROR(VLOOKUP($A20,[1]!Tabla_Numerador_VACUNADOS_ZBS,6,FALSE),0)</f>
        <v>1924</v>
      </c>
      <c r="C20" s="10">
        <v>3245</v>
      </c>
      <c r="D20" s="11">
        <f t="shared" si="0"/>
        <v>0.59291217257318951</v>
      </c>
      <c r="F20" s="16"/>
    </row>
    <row r="21" spans="1:6" x14ac:dyDescent="0.25">
      <c r="A21" s="12" t="s">
        <v>53</v>
      </c>
      <c r="B21" s="9">
        <f>IFERROR(VLOOKUP($A21,[1]!Tabla_Numerador_VACUNADOS_ZBS,6,FALSE),0)</f>
        <v>1730</v>
      </c>
      <c r="C21" s="10">
        <v>2919</v>
      </c>
      <c r="D21" s="11">
        <f t="shared" si="0"/>
        <v>0.59266872216512501</v>
      </c>
      <c r="F21" s="16"/>
    </row>
    <row r="22" spans="1:6" x14ac:dyDescent="0.25">
      <c r="A22" s="4" t="s">
        <v>76</v>
      </c>
      <c r="B22" s="9">
        <f>IFERROR(VLOOKUP($A22,[1]!Tabla_Numerador_VACUNADOS_ZBS,6,FALSE),0)</f>
        <v>2511</v>
      </c>
      <c r="C22" s="10">
        <v>4253</v>
      </c>
      <c r="D22" s="7">
        <f t="shared" si="0"/>
        <v>0.59040677169057132</v>
      </c>
      <c r="F22" s="16"/>
    </row>
    <row r="23" spans="1:6" x14ac:dyDescent="0.25">
      <c r="A23" s="8" t="s">
        <v>56</v>
      </c>
      <c r="B23" s="9">
        <f>IFERROR(VLOOKUP($A23,[1]!Tabla_Numerador_VACUNADOS_ZBS,6,FALSE),0)</f>
        <v>1157</v>
      </c>
      <c r="C23" s="10">
        <v>1968</v>
      </c>
      <c r="D23" s="11">
        <f t="shared" si="0"/>
        <v>0.58790650406504064</v>
      </c>
      <c r="F23" s="16"/>
    </row>
    <row r="24" spans="1:6" x14ac:dyDescent="0.25">
      <c r="A24" s="1" t="s">
        <v>72</v>
      </c>
      <c r="B24" s="9">
        <f>IFERROR(VLOOKUP($A24,[1]!Tabla_Numerador_VACUNADOS_ZBS,6,FALSE),0)</f>
        <v>2079</v>
      </c>
      <c r="C24" s="10">
        <v>3550</v>
      </c>
      <c r="D24" s="7">
        <f t="shared" si="0"/>
        <v>0.58563380281690136</v>
      </c>
      <c r="F24" s="16"/>
    </row>
    <row r="25" spans="1:6" x14ac:dyDescent="0.25">
      <c r="A25" s="1" t="s">
        <v>83</v>
      </c>
      <c r="B25" s="9">
        <f>IFERROR(VLOOKUP($A25,[1]!Tabla_Numerador_VACUNADOS_ZBS,6,FALSE),0)</f>
        <v>2607</v>
      </c>
      <c r="C25" s="10">
        <v>4463</v>
      </c>
      <c r="D25" s="7">
        <f t="shared" si="0"/>
        <v>0.58413623123459557</v>
      </c>
      <c r="F25" s="16"/>
    </row>
    <row r="26" spans="1:6" x14ac:dyDescent="0.25">
      <c r="A26" s="13" t="s">
        <v>74</v>
      </c>
      <c r="B26" s="9">
        <f>IFERROR(VLOOKUP($A26,[1]!Tabla_Numerador_VACUNADOS_ZBS,6,FALSE),0)</f>
        <v>2042</v>
      </c>
      <c r="C26" s="10">
        <v>3545</v>
      </c>
      <c r="D26" s="7">
        <f t="shared" si="0"/>
        <v>0.5760225669957687</v>
      </c>
      <c r="F26" s="16"/>
    </row>
    <row r="27" spans="1:6" x14ac:dyDescent="0.25">
      <c r="A27" s="12" t="s">
        <v>97</v>
      </c>
      <c r="B27" s="9">
        <f>IFERROR(VLOOKUP($A27,[1]!Tabla_Numerador_VACUNADOS_ZBS,6,FALSE),0)</f>
        <v>1336</v>
      </c>
      <c r="C27" s="10">
        <v>2348</v>
      </c>
      <c r="D27" s="11">
        <f t="shared" si="0"/>
        <v>0.56899488926746167</v>
      </c>
      <c r="F27" s="16"/>
    </row>
    <row r="28" spans="1:6" x14ac:dyDescent="0.25">
      <c r="A28" s="4" t="s">
        <v>111</v>
      </c>
      <c r="B28" s="9">
        <f>IFERROR(VLOOKUP($A28,[1]!Tabla_Numerador_VACUNADOS_ZBS,6,FALSE),0)</f>
        <v>1674</v>
      </c>
      <c r="C28" s="10">
        <v>2945</v>
      </c>
      <c r="D28" s="7">
        <f t="shared" si="0"/>
        <v>0.56842105263157894</v>
      </c>
      <c r="F28" s="16"/>
    </row>
    <row r="29" spans="1:6" x14ac:dyDescent="0.25">
      <c r="A29" s="12" t="s">
        <v>116</v>
      </c>
      <c r="B29" s="9">
        <f>IFERROR(VLOOKUP($A29,[1]!Tabla_Numerador_VACUNADOS_ZBS,6,FALSE),0)</f>
        <v>672</v>
      </c>
      <c r="C29" s="10">
        <v>1183</v>
      </c>
      <c r="D29" s="11">
        <f t="shared" si="0"/>
        <v>0.56804733727810652</v>
      </c>
      <c r="F29" s="16"/>
    </row>
    <row r="30" spans="1:6" x14ac:dyDescent="0.25">
      <c r="A30" s="8" t="s">
        <v>75</v>
      </c>
      <c r="B30" s="9">
        <f>IFERROR(VLOOKUP($A30,[1]!Tabla_Numerador_VACUNADOS_ZBS,6,FALSE),0)</f>
        <v>1977</v>
      </c>
      <c r="C30" s="10">
        <v>3482</v>
      </c>
      <c r="D30" s="11">
        <f t="shared" si="0"/>
        <v>0.5677771395749569</v>
      </c>
      <c r="F30" s="16"/>
    </row>
    <row r="31" spans="1:6" x14ac:dyDescent="0.25">
      <c r="A31" s="1" t="s">
        <v>90</v>
      </c>
      <c r="B31" s="9">
        <f>IFERROR(VLOOKUP($A31,[1]!Tabla_Numerador_VACUNADOS_ZBS,6,FALSE),0)</f>
        <v>2188</v>
      </c>
      <c r="C31" s="10">
        <v>3855</v>
      </c>
      <c r="D31" s="7">
        <f t="shared" si="0"/>
        <v>0.56757457846952009</v>
      </c>
      <c r="F31" s="16"/>
    </row>
    <row r="32" spans="1:6" x14ac:dyDescent="0.25">
      <c r="A32" s="8" t="s">
        <v>108</v>
      </c>
      <c r="B32" s="9">
        <f>IFERROR(VLOOKUP($A32,[1]!Tabla_Numerador_VACUNADOS_ZBS,6,FALSE),0)</f>
        <v>3066</v>
      </c>
      <c r="C32" s="10">
        <v>5406</v>
      </c>
      <c r="D32" s="11">
        <f t="shared" si="0"/>
        <v>0.56714761376248612</v>
      </c>
      <c r="F32" s="16"/>
    </row>
    <row r="33" spans="1:6" x14ac:dyDescent="0.25">
      <c r="A33" s="12" t="s">
        <v>92</v>
      </c>
      <c r="B33" s="9">
        <f>IFERROR(VLOOKUP($A33,[1]!Tabla_Numerador_VACUNADOS_ZBS,6,FALSE),0)</f>
        <v>1310</v>
      </c>
      <c r="C33" s="10">
        <v>2311</v>
      </c>
      <c r="D33" s="11">
        <f t="shared" si="0"/>
        <v>0.56685417568152319</v>
      </c>
      <c r="F33" s="16"/>
    </row>
    <row r="34" spans="1:6" x14ac:dyDescent="0.25">
      <c r="A34" s="1" t="s">
        <v>91</v>
      </c>
      <c r="B34" s="9">
        <f>IFERROR(VLOOKUP($A34,[1]!Tabla_Numerador_VACUNADOS_ZBS,6,FALSE),0)</f>
        <v>2520</v>
      </c>
      <c r="C34" s="10">
        <v>4446</v>
      </c>
      <c r="D34" s="7">
        <f t="shared" ref="D34:D65" si="1">B34/C34</f>
        <v>0.5668016194331984</v>
      </c>
      <c r="F34" s="16"/>
    </row>
    <row r="35" spans="1:6" x14ac:dyDescent="0.25">
      <c r="A35" s="8" t="s">
        <v>99</v>
      </c>
      <c r="B35" s="9">
        <f>IFERROR(VLOOKUP($A35,[1]!Tabla_Numerador_VACUNADOS_ZBS,6,FALSE),0)</f>
        <v>2317</v>
      </c>
      <c r="C35" s="10">
        <v>4090</v>
      </c>
      <c r="D35" s="11">
        <f t="shared" si="1"/>
        <v>0.56650366748166259</v>
      </c>
      <c r="F35" s="16"/>
    </row>
    <row r="36" spans="1:6" x14ac:dyDescent="0.25">
      <c r="A36" s="1" t="s">
        <v>115</v>
      </c>
      <c r="B36" s="9">
        <f>IFERROR(VLOOKUP($A36,[1]!Tabla_Numerador_VACUNADOS_ZBS,6,FALSE),0)</f>
        <v>3188</v>
      </c>
      <c r="C36" s="10">
        <v>5639</v>
      </c>
      <c r="D36" s="7">
        <f t="shared" si="1"/>
        <v>0.56534846604007805</v>
      </c>
      <c r="F36" s="16"/>
    </row>
    <row r="37" spans="1:6" x14ac:dyDescent="0.25">
      <c r="A37" s="1" t="s">
        <v>96</v>
      </c>
      <c r="B37" s="9">
        <f>IFERROR(VLOOKUP($A37,[1]!Tabla_Numerador_VACUNADOS_ZBS,6,FALSE),0)</f>
        <v>1388</v>
      </c>
      <c r="C37" s="10">
        <v>2458</v>
      </c>
      <c r="D37" s="7">
        <f t="shared" si="1"/>
        <v>0.56468673718470297</v>
      </c>
      <c r="F37" s="16"/>
    </row>
    <row r="38" spans="1:6" x14ac:dyDescent="0.25">
      <c r="A38" s="12" t="s">
        <v>62</v>
      </c>
      <c r="B38" s="9">
        <f>IFERROR(VLOOKUP($A38,[1]!Tabla_Numerador_VACUNADOS_ZBS,6,FALSE),0)</f>
        <v>1137</v>
      </c>
      <c r="C38" s="10">
        <v>2020</v>
      </c>
      <c r="D38" s="11">
        <f t="shared" si="1"/>
        <v>0.56287128712871282</v>
      </c>
      <c r="F38" s="16"/>
    </row>
    <row r="39" spans="1:6" x14ac:dyDescent="0.25">
      <c r="A39" s="1" t="s">
        <v>118</v>
      </c>
      <c r="B39" s="9">
        <f>IFERROR(VLOOKUP($A39,[1]!Tabla_Numerador_VACUNADOS_ZBS,6,FALSE),0)</f>
        <v>3195</v>
      </c>
      <c r="C39" s="10">
        <v>5680</v>
      </c>
      <c r="D39" s="7">
        <f t="shared" si="1"/>
        <v>0.5625</v>
      </c>
      <c r="F39" s="16"/>
    </row>
    <row r="40" spans="1:6" x14ac:dyDescent="0.25">
      <c r="A40" s="8" t="s">
        <v>110</v>
      </c>
      <c r="B40" s="9">
        <f>IFERROR(VLOOKUP($A40,[1]!Tabla_Numerador_VACUNADOS_ZBS,6,FALSE),0)</f>
        <v>1999</v>
      </c>
      <c r="C40" s="10">
        <v>3557</v>
      </c>
      <c r="D40" s="11">
        <f t="shared" si="1"/>
        <v>0.5619904413831881</v>
      </c>
      <c r="F40" s="16"/>
    </row>
    <row r="41" spans="1:6" x14ac:dyDescent="0.25">
      <c r="A41" s="12" t="s">
        <v>121</v>
      </c>
      <c r="B41" s="9">
        <f>IFERROR(VLOOKUP($A41,[1]!Tabla_Numerador_VACUNADOS_ZBS,6,FALSE),0)</f>
        <v>967</v>
      </c>
      <c r="C41" s="10">
        <v>1723</v>
      </c>
      <c r="D41" s="11">
        <f t="shared" si="1"/>
        <v>0.56123041207196744</v>
      </c>
      <c r="F41" s="16"/>
    </row>
    <row r="42" spans="1:6" x14ac:dyDescent="0.25">
      <c r="A42" s="1" t="s">
        <v>101</v>
      </c>
      <c r="B42" s="9">
        <f>IFERROR(VLOOKUP($A42,[1]!Tabla_Numerador_VACUNADOS_ZBS,6,FALSE),0)</f>
        <v>1862</v>
      </c>
      <c r="C42" s="10">
        <v>3323</v>
      </c>
      <c r="D42" s="7">
        <f t="shared" si="1"/>
        <v>0.56033704483900093</v>
      </c>
      <c r="F42" s="16"/>
    </row>
    <row r="43" spans="1:6" x14ac:dyDescent="0.25">
      <c r="A43" s="12" t="s">
        <v>82</v>
      </c>
      <c r="B43" s="9">
        <f>IFERROR(VLOOKUP($A43,[1]!Tabla_Numerador_VACUNADOS_ZBS,6,FALSE),0)</f>
        <v>1798</v>
      </c>
      <c r="C43" s="10">
        <v>3223</v>
      </c>
      <c r="D43" s="11">
        <f t="shared" si="1"/>
        <v>0.55786534284827805</v>
      </c>
      <c r="F43" s="16"/>
    </row>
    <row r="44" spans="1:6" x14ac:dyDescent="0.25">
      <c r="A44" s="12" t="s">
        <v>78</v>
      </c>
      <c r="B44" s="9">
        <f>IFERROR(VLOOKUP($A44,[1]!Tabla_Numerador_VACUNADOS_ZBS,6,FALSE),0)</f>
        <v>2627</v>
      </c>
      <c r="C44" s="10">
        <v>4727</v>
      </c>
      <c r="D44" s="11">
        <f t="shared" si="1"/>
        <v>0.55574360059234185</v>
      </c>
      <c r="F44" s="16"/>
    </row>
    <row r="45" spans="1:6" x14ac:dyDescent="0.25">
      <c r="A45" s="4" t="s">
        <v>65</v>
      </c>
      <c r="B45" s="9">
        <f>IFERROR(VLOOKUP($A45,[1]!Tabla_Numerador_VACUNADOS_ZBS,6,FALSE),0)</f>
        <v>2625</v>
      </c>
      <c r="C45" s="10">
        <v>4728</v>
      </c>
      <c r="D45" s="7">
        <f t="shared" si="1"/>
        <v>0.55520304568527923</v>
      </c>
      <c r="F45" s="16"/>
    </row>
    <row r="46" spans="1:6" x14ac:dyDescent="0.25">
      <c r="A46" s="12" t="s">
        <v>98</v>
      </c>
      <c r="B46" s="9">
        <f>IFERROR(VLOOKUP($A46,[1]!Tabla_Numerador_VACUNADOS_ZBS,6,FALSE),0)</f>
        <v>1700</v>
      </c>
      <c r="C46" s="10">
        <v>3069</v>
      </c>
      <c r="D46" s="11">
        <f t="shared" si="1"/>
        <v>0.55392636037797327</v>
      </c>
      <c r="F46" s="16"/>
    </row>
    <row r="47" spans="1:6" x14ac:dyDescent="0.25">
      <c r="A47" s="4" t="s">
        <v>89</v>
      </c>
      <c r="B47" s="9">
        <f>IFERROR(VLOOKUP($A47,[1]!Tabla_Numerador_VACUNADOS_ZBS,6,FALSE),0)</f>
        <v>826</v>
      </c>
      <c r="C47" s="10">
        <v>1502</v>
      </c>
      <c r="D47" s="7">
        <f t="shared" si="1"/>
        <v>0.54993342210386154</v>
      </c>
      <c r="F47" s="16"/>
    </row>
    <row r="48" spans="1:6" x14ac:dyDescent="0.25">
      <c r="A48" s="4" t="s">
        <v>119</v>
      </c>
      <c r="B48" s="9">
        <f>IFERROR(VLOOKUP($A48,[1]!Tabla_Numerador_VACUNADOS_ZBS,6,FALSE),0)</f>
        <v>1103</v>
      </c>
      <c r="C48" s="10">
        <v>2007</v>
      </c>
      <c r="D48" s="7">
        <f t="shared" si="1"/>
        <v>0.54957648231190837</v>
      </c>
      <c r="F48" s="16"/>
    </row>
    <row r="49" spans="1:6" x14ac:dyDescent="0.25">
      <c r="A49" s="12" t="s">
        <v>58</v>
      </c>
      <c r="B49" s="9">
        <f>IFERROR(VLOOKUP($A49,[1]!Tabla_Numerador_VACUNADOS_ZBS,6,FALSE),0)</f>
        <v>529</v>
      </c>
      <c r="C49" s="10">
        <v>970</v>
      </c>
      <c r="D49" s="11">
        <f t="shared" si="1"/>
        <v>0.54536082474226799</v>
      </c>
      <c r="F49" s="16"/>
    </row>
    <row r="50" spans="1:6" x14ac:dyDescent="0.25">
      <c r="A50" s="12" t="s">
        <v>81</v>
      </c>
      <c r="B50" s="9">
        <f>IFERROR(VLOOKUP($A50,[1]!Tabla_Numerador_VACUNADOS_ZBS,6,FALSE),0)</f>
        <v>1729</v>
      </c>
      <c r="C50" s="10">
        <v>3172</v>
      </c>
      <c r="D50" s="11">
        <f t="shared" si="1"/>
        <v>0.54508196721311475</v>
      </c>
      <c r="F50" s="16"/>
    </row>
    <row r="51" spans="1:6" x14ac:dyDescent="0.25">
      <c r="A51" s="8" t="s">
        <v>88</v>
      </c>
      <c r="B51" s="9">
        <f>IFERROR(VLOOKUP($A51,[1]!Tabla_Numerador_VACUNADOS_ZBS,6,FALSE),0)</f>
        <v>1988</v>
      </c>
      <c r="C51" s="10">
        <v>3650</v>
      </c>
      <c r="D51" s="11">
        <f t="shared" si="1"/>
        <v>0.54465753424657537</v>
      </c>
      <c r="F51" s="16"/>
    </row>
    <row r="52" spans="1:6" x14ac:dyDescent="0.25">
      <c r="A52" s="8" t="s">
        <v>84</v>
      </c>
      <c r="B52" s="9">
        <f>IFERROR(VLOOKUP($A52,[1]!Tabla_Numerador_VACUNADOS_ZBS,6,FALSE),0)</f>
        <v>1020</v>
      </c>
      <c r="C52" s="10">
        <v>1879</v>
      </c>
      <c r="D52" s="11">
        <f t="shared" si="1"/>
        <v>0.54284193720063867</v>
      </c>
      <c r="F52" s="16"/>
    </row>
    <row r="53" spans="1:6" x14ac:dyDescent="0.25">
      <c r="A53" s="1" t="s">
        <v>69</v>
      </c>
      <c r="B53" s="9">
        <f>IFERROR(VLOOKUP($A53,[1]!Tabla_Numerador_VACUNADOS_ZBS,6,FALSE),0)</f>
        <v>2161</v>
      </c>
      <c r="C53" s="10">
        <v>3983</v>
      </c>
      <c r="D53" s="7">
        <f t="shared" si="1"/>
        <v>0.54255586241526488</v>
      </c>
      <c r="F53" s="16"/>
    </row>
    <row r="54" spans="1:6" x14ac:dyDescent="0.25">
      <c r="A54" s="12" t="s">
        <v>126</v>
      </c>
      <c r="B54" s="9">
        <f>IFERROR(VLOOKUP($A54,[1]!Tabla_Numerador_VACUNADOS_ZBS,6,FALSE),0)</f>
        <v>1303</v>
      </c>
      <c r="C54" s="10">
        <v>2402</v>
      </c>
      <c r="D54" s="11">
        <f t="shared" si="1"/>
        <v>0.5424646128226478</v>
      </c>
      <c r="F54" s="16"/>
    </row>
    <row r="55" spans="1:6" x14ac:dyDescent="0.25">
      <c r="A55" s="1" t="s">
        <v>100</v>
      </c>
      <c r="B55" s="9">
        <f>IFERROR(VLOOKUP($A55,[1]!Tabla_Numerador_VACUNADOS_ZBS,6,FALSE),0)</f>
        <v>2298</v>
      </c>
      <c r="C55" s="10">
        <v>4241</v>
      </c>
      <c r="D55" s="7">
        <f t="shared" si="1"/>
        <v>0.54185333647724598</v>
      </c>
      <c r="F55" s="16"/>
    </row>
    <row r="56" spans="1:6" x14ac:dyDescent="0.25">
      <c r="A56" s="1" t="s">
        <v>103</v>
      </c>
      <c r="B56" s="9">
        <f>IFERROR(VLOOKUP($A56,[1]!Tabla_Numerador_VACUNADOS_ZBS,6,FALSE),0)</f>
        <v>2124</v>
      </c>
      <c r="C56" s="10">
        <v>3920</v>
      </c>
      <c r="D56" s="7">
        <f t="shared" si="1"/>
        <v>0.5418367346938775</v>
      </c>
      <c r="F56" s="16"/>
    </row>
    <row r="57" spans="1:6" x14ac:dyDescent="0.25">
      <c r="A57" s="8" t="s">
        <v>107</v>
      </c>
      <c r="B57" s="9">
        <f>IFERROR(VLOOKUP($A57,[1]!Tabla_Numerador_VACUNADOS_ZBS,6,FALSE),0)</f>
        <v>1539</v>
      </c>
      <c r="C57" s="10">
        <v>2847</v>
      </c>
      <c r="D57" s="11">
        <f t="shared" si="1"/>
        <v>0.54056902002107476</v>
      </c>
      <c r="F57" s="16"/>
    </row>
    <row r="58" spans="1:6" x14ac:dyDescent="0.25">
      <c r="A58" s="12" t="s">
        <v>93</v>
      </c>
      <c r="B58" s="9">
        <f>IFERROR(VLOOKUP($A58,[1]!Tabla_Numerador_VACUNADOS_ZBS,6,FALSE),0)</f>
        <v>2284</v>
      </c>
      <c r="C58" s="10">
        <v>4226</v>
      </c>
      <c r="D58" s="11">
        <f t="shared" si="1"/>
        <v>0.54046379555134882</v>
      </c>
      <c r="F58" s="16"/>
    </row>
    <row r="59" spans="1:6" x14ac:dyDescent="0.25">
      <c r="A59" s="8" t="s">
        <v>120</v>
      </c>
      <c r="B59" s="9">
        <f>IFERROR(VLOOKUP($A59,[1]!Tabla_Numerador_VACUNADOS_ZBS,6,FALSE),0)</f>
        <v>1659</v>
      </c>
      <c r="C59" s="10">
        <v>3077</v>
      </c>
      <c r="D59" s="11">
        <f t="shared" si="1"/>
        <v>0.539161520961976</v>
      </c>
      <c r="F59" s="16"/>
    </row>
    <row r="60" spans="1:6" x14ac:dyDescent="0.25">
      <c r="A60" s="4" t="s">
        <v>60</v>
      </c>
      <c r="B60" s="9">
        <f>IFERROR(VLOOKUP($A60,[1]!Tabla_Numerador_VACUNADOS_ZBS,6,FALSE),0)</f>
        <v>911</v>
      </c>
      <c r="C60" s="10">
        <v>1707</v>
      </c>
      <c r="D60" s="7">
        <f t="shared" si="1"/>
        <v>0.53368482718219101</v>
      </c>
      <c r="F60" s="16"/>
    </row>
    <row r="61" spans="1:6" x14ac:dyDescent="0.25">
      <c r="A61" s="4" t="s">
        <v>114</v>
      </c>
      <c r="B61" s="9">
        <f>IFERROR(VLOOKUP($A61,[1]!Tabla_Numerador_VACUNADOS_ZBS,6,FALSE),0)</f>
        <v>2329</v>
      </c>
      <c r="C61" s="10">
        <v>4368</v>
      </c>
      <c r="D61" s="7">
        <f t="shared" si="1"/>
        <v>0.53319597069597069</v>
      </c>
      <c r="F61" s="16"/>
    </row>
    <row r="62" spans="1:6" x14ac:dyDescent="0.25">
      <c r="A62" s="4" t="s">
        <v>117</v>
      </c>
      <c r="B62" s="9">
        <f>IFERROR(VLOOKUP($A62,[1]!Tabla_Numerador_VACUNADOS_ZBS,6,FALSE),0)</f>
        <v>1789</v>
      </c>
      <c r="C62" s="10">
        <v>3360</v>
      </c>
      <c r="D62" s="7">
        <f t="shared" si="1"/>
        <v>0.53244047619047619</v>
      </c>
      <c r="F62" s="16"/>
    </row>
    <row r="63" spans="1:6" x14ac:dyDescent="0.25">
      <c r="A63" s="8" t="s">
        <v>80</v>
      </c>
      <c r="B63" s="9">
        <f>IFERROR(VLOOKUP($A63,[1]!Tabla_Numerador_VACUNADOS_ZBS,6,FALSE),0)</f>
        <v>539</v>
      </c>
      <c r="C63" s="10">
        <v>1014</v>
      </c>
      <c r="D63" s="11">
        <f t="shared" si="1"/>
        <v>0.5315581854043393</v>
      </c>
      <c r="F63" s="16"/>
    </row>
    <row r="64" spans="1:6" x14ac:dyDescent="0.25">
      <c r="A64" s="1" t="s">
        <v>122</v>
      </c>
      <c r="B64" s="9">
        <f>IFERROR(VLOOKUP($A64,[1]!Tabla_Numerador_VACUNADOS_ZBS,6,FALSE),0)</f>
        <v>1744</v>
      </c>
      <c r="C64" s="10">
        <v>3284</v>
      </c>
      <c r="D64" s="7">
        <f t="shared" si="1"/>
        <v>0.53105968331303288</v>
      </c>
      <c r="F64" s="16"/>
    </row>
    <row r="65" spans="1:6" x14ac:dyDescent="0.25">
      <c r="A65" s="12" t="s">
        <v>113</v>
      </c>
      <c r="B65" s="9">
        <f>IFERROR(VLOOKUP($A65,[1]!Tabla_Numerador_VACUNADOS_ZBS,6,FALSE),0)</f>
        <v>1279</v>
      </c>
      <c r="C65" s="10">
        <v>2434</v>
      </c>
      <c r="D65" s="11">
        <f t="shared" si="1"/>
        <v>0.5254724732949877</v>
      </c>
      <c r="F65" s="16"/>
    </row>
    <row r="66" spans="1:6" x14ac:dyDescent="0.25">
      <c r="A66" s="8" t="s">
        <v>87</v>
      </c>
      <c r="B66" s="9">
        <f>IFERROR(VLOOKUP($A66,[1]!Tabla_Numerador_VACUNADOS_ZBS,6,FALSE),0)</f>
        <v>1396</v>
      </c>
      <c r="C66" s="10">
        <v>2657</v>
      </c>
      <c r="D66" s="11">
        <f t="shared" ref="D66:D87" si="2">B66/C66</f>
        <v>0.52540459164471209</v>
      </c>
      <c r="F66" s="16"/>
    </row>
    <row r="67" spans="1:6" x14ac:dyDescent="0.25">
      <c r="A67" s="4" t="s">
        <v>105</v>
      </c>
      <c r="B67" s="9">
        <f>IFERROR(VLOOKUP($A67,[1]!Tabla_Numerador_VACUNADOS_ZBS,6,FALSE),0)</f>
        <v>2343</v>
      </c>
      <c r="C67" s="10">
        <v>4502</v>
      </c>
      <c r="D67" s="7">
        <f t="shared" si="2"/>
        <v>0.52043536206130614</v>
      </c>
      <c r="F67" s="16"/>
    </row>
    <row r="68" spans="1:6" x14ac:dyDescent="0.25">
      <c r="A68" s="8" t="s">
        <v>86</v>
      </c>
      <c r="B68" s="9">
        <f>IFERROR(VLOOKUP($A68,[1]!Tabla_Numerador_VACUNADOS_ZBS,6,FALSE),0)</f>
        <v>2526</v>
      </c>
      <c r="C68" s="10">
        <v>4855</v>
      </c>
      <c r="D68" s="11">
        <f t="shared" si="2"/>
        <v>0.52028836251287336</v>
      </c>
      <c r="F68" s="16"/>
    </row>
    <row r="69" spans="1:6" x14ac:dyDescent="0.25">
      <c r="A69" s="4" t="s">
        <v>68</v>
      </c>
      <c r="B69" s="9">
        <f>IFERROR(VLOOKUP($A69,[1]!Tabla_Numerador_VACUNADOS_ZBS,6,FALSE),0)</f>
        <v>1684</v>
      </c>
      <c r="C69" s="10">
        <v>3251</v>
      </c>
      <c r="D69" s="7">
        <f t="shared" si="2"/>
        <v>0.51799446324207932</v>
      </c>
      <c r="F69" s="16"/>
    </row>
    <row r="70" spans="1:6" x14ac:dyDescent="0.25">
      <c r="A70" s="12" t="s">
        <v>73</v>
      </c>
      <c r="B70" s="9">
        <f>IFERROR(VLOOKUP($A70,[1]!Tabla_Numerador_VACUNADOS_ZBS,6,FALSE),0)</f>
        <v>1413</v>
      </c>
      <c r="C70" s="10">
        <v>2736</v>
      </c>
      <c r="D70" s="11">
        <f t="shared" si="2"/>
        <v>0.51644736842105265</v>
      </c>
      <c r="F70" s="16"/>
    </row>
    <row r="71" spans="1:6" x14ac:dyDescent="0.25">
      <c r="A71" s="8" t="s">
        <v>128</v>
      </c>
      <c r="B71" s="9">
        <f>IFERROR(VLOOKUP($A71,[1]!Tabla_Numerador_VACUNADOS_ZBS,6,FALSE),0)</f>
        <v>1362</v>
      </c>
      <c r="C71" s="10">
        <v>2644</v>
      </c>
      <c r="D71" s="11">
        <f t="shared" si="2"/>
        <v>0.51512859304084724</v>
      </c>
      <c r="F71" s="16"/>
    </row>
    <row r="72" spans="1:6" x14ac:dyDescent="0.25">
      <c r="A72" s="12" t="s">
        <v>124</v>
      </c>
      <c r="B72" s="9">
        <f>IFERROR(VLOOKUP($A72,[1]!Tabla_Numerador_VACUNADOS_ZBS,6,FALSE),0)</f>
        <v>2865</v>
      </c>
      <c r="C72" s="10">
        <v>5566</v>
      </c>
      <c r="D72" s="11">
        <f t="shared" si="2"/>
        <v>0.51473230326985264</v>
      </c>
      <c r="F72" s="16"/>
    </row>
    <row r="73" spans="1:6" x14ac:dyDescent="0.25">
      <c r="A73" s="12" t="s">
        <v>112</v>
      </c>
      <c r="B73" s="9">
        <f>IFERROR(VLOOKUP($A73,[1]!Tabla_Numerador_VACUNADOS_ZBS,6,FALSE),0)</f>
        <v>596</v>
      </c>
      <c r="C73" s="10">
        <v>1164</v>
      </c>
      <c r="D73" s="11">
        <f t="shared" si="2"/>
        <v>0.51202749140893467</v>
      </c>
      <c r="F73" s="16"/>
    </row>
    <row r="74" spans="1:6" x14ac:dyDescent="0.25">
      <c r="A74" s="8" t="s">
        <v>106</v>
      </c>
      <c r="B74" s="9">
        <f>IFERROR(VLOOKUP($A74,[1]!Tabla_Numerador_VACUNADOS_ZBS,6,FALSE),0)</f>
        <v>1564</v>
      </c>
      <c r="C74" s="10">
        <v>3061</v>
      </c>
      <c r="D74" s="11">
        <f t="shared" si="2"/>
        <v>0.51094413590329957</v>
      </c>
      <c r="F74" s="16"/>
    </row>
    <row r="75" spans="1:6" x14ac:dyDescent="0.25">
      <c r="A75" s="12" t="s">
        <v>132</v>
      </c>
      <c r="B75" s="9">
        <f>IFERROR(VLOOKUP($A75,[1]!Tabla_Numerador_VACUNADOS_ZBS,6,FALSE),0)</f>
        <v>2124</v>
      </c>
      <c r="C75" s="10">
        <v>4179</v>
      </c>
      <c r="D75" s="11">
        <f t="shared" si="2"/>
        <v>0.50825556353194545</v>
      </c>
      <c r="F75" s="16"/>
    </row>
    <row r="76" spans="1:6" x14ac:dyDescent="0.25">
      <c r="A76" s="12" t="s">
        <v>77</v>
      </c>
      <c r="B76" s="9">
        <f>IFERROR(VLOOKUP($A76,[1]!Tabla_Numerador_VACUNADOS_ZBS,6,FALSE),0)</f>
        <v>773</v>
      </c>
      <c r="C76" s="10">
        <v>1526</v>
      </c>
      <c r="D76" s="11">
        <f t="shared" si="2"/>
        <v>0.50655307994757537</v>
      </c>
      <c r="F76" s="16"/>
    </row>
    <row r="77" spans="1:6" x14ac:dyDescent="0.25">
      <c r="A77" s="8" t="s">
        <v>127</v>
      </c>
      <c r="B77" s="9">
        <f>IFERROR(VLOOKUP($A77,[1]!Tabla_Numerador_VACUNADOS_ZBS,6,FALSE),0)</f>
        <v>2518</v>
      </c>
      <c r="C77" s="10">
        <v>5144</v>
      </c>
      <c r="D77" s="11">
        <f t="shared" si="2"/>
        <v>0.48950233281493</v>
      </c>
      <c r="F77" s="16"/>
    </row>
    <row r="78" spans="1:6" x14ac:dyDescent="0.25">
      <c r="A78" s="12" t="s">
        <v>94</v>
      </c>
      <c r="B78" s="9">
        <f>IFERROR(VLOOKUP($A78,[1]!Tabla_Numerador_VACUNADOS_ZBS,6,FALSE),0)</f>
        <v>1579</v>
      </c>
      <c r="C78" s="10">
        <v>3309</v>
      </c>
      <c r="D78" s="11">
        <f t="shared" si="2"/>
        <v>0.47718343910546995</v>
      </c>
      <c r="F78" s="16"/>
    </row>
    <row r="79" spans="1:6" x14ac:dyDescent="0.25">
      <c r="A79" s="12" t="s">
        <v>125</v>
      </c>
      <c r="B79" s="9">
        <f>IFERROR(VLOOKUP($A79,[1]!Tabla_Numerador_VACUNADOS_ZBS,6,FALSE),0)</f>
        <v>2294</v>
      </c>
      <c r="C79" s="10">
        <v>4877</v>
      </c>
      <c r="D79" s="11">
        <f t="shared" si="2"/>
        <v>0.47037112979290546</v>
      </c>
      <c r="F79" s="16"/>
    </row>
    <row r="80" spans="1:6" x14ac:dyDescent="0.25">
      <c r="A80" s="12" t="s">
        <v>123</v>
      </c>
      <c r="B80" s="9">
        <f>IFERROR(VLOOKUP($A80,[1]!Tabla_Numerador_VACUNADOS_ZBS,6,FALSE),0)</f>
        <v>1755</v>
      </c>
      <c r="C80" s="10">
        <v>3884</v>
      </c>
      <c r="D80" s="11">
        <f t="shared" si="2"/>
        <v>0.45185375901132852</v>
      </c>
      <c r="F80" s="16"/>
    </row>
    <row r="81" spans="1:6" x14ac:dyDescent="0.25">
      <c r="A81" s="8" t="s">
        <v>130</v>
      </c>
      <c r="B81" s="9">
        <f>IFERROR(VLOOKUP($A81,[1]!Tabla_Numerador_VACUNADOS_ZBS,6,FALSE),0)</f>
        <v>2333</v>
      </c>
      <c r="C81" s="10">
        <v>5192</v>
      </c>
      <c r="D81" s="11">
        <f t="shared" si="2"/>
        <v>0.44934514637904466</v>
      </c>
      <c r="F81" s="16"/>
    </row>
    <row r="82" spans="1:6" x14ac:dyDescent="0.25">
      <c r="A82" s="8" t="s">
        <v>109</v>
      </c>
      <c r="B82" s="9">
        <f>IFERROR(VLOOKUP($A82,[1]!Tabla_Numerador_VACUNADOS_ZBS,6,FALSE),0)</f>
        <v>1219</v>
      </c>
      <c r="C82" s="10">
        <v>2781</v>
      </c>
      <c r="D82" s="11">
        <f t="shared" si="2"/>
        <v>0.43833153541891406</v>
      </c>
      <c r="F82" s="16"/>
    </row>
    <row r="83" spans="1:6" x14ac:dyDescent="0.25">
      <c r="A83" s="4" t="s">
        <v>129</v>
      </c>
      <c r="B83" s="9">
        <f>IFERROR(VLOOKUP($A83,[1]!Tabla_Numerador_VACUNADOS_ZBS,6,FALSE),0)</f>
        <v>808</v>
      </c>
      <c r="C83" s="10">
        <v>1886</v>
      </c>
      <c r="D83" s="7">
        <f t="shared" si="2"/>
        <v>0.4284199363732768</v>
      </c>
      <c r="F83" s="16"/>
    </row>
    <row r="84" spans="1:6" x14ac:dyDescent="0.25">
      <c r="A84" s="1" t="s">
        <v>131</v>
      </c>
      <c r="B84" s="9">
        <f>IFERROR(VLOOKUP($A84,[1]!Tabla_Numerador_VACUNADOS_ZBS,6,FALSE),0)</f>
        <v>818</v>
      </c>
      <c r="C84" s="10">
        <v>1910</v>
      </c>
      <c r="D84" s="7">
        <f t="shared" si="2"/>
        <v>0.42827225130890051</v>
      </c>
      <c r="F84" s="16"/>
    </row>
    <row r="85" spans="1:6" x14ac:dyDescent="0.25">
      <c r="A85" s="4" t="s">
        <v>133</v>
      </c>
      <c r="B85" s="9">
        <f>IFERROR(VLOOKUP($A85,[1]!Tabla_Numerador_VACUNADOS_ZBS,6,FALSE),0)</f>
        <v>1390</v>
      </c>
      <c r="C85" s="10">
        <v>3397</v>
      </c>
      <c r="D85" s="7">
        <f t="shared" si="2"/>
        <v>0.40918457462466884</v>
      </c>
      <c r="F85" s="16"/>
    </row>
    <row r="86" spans="1:6" ht="15.75" thickBot="1" x14ac:dyDescent="0.3">
      <c r="A86" s="24" t="s">
        <v>134</v>
      </c>
      <c r="B86" s="19">
        <f>IFERROR(VLOOKUP($A86,[1]!Tabla_Numerador_VACUNADOS_ZBS,6,FALSE),0)</f>
        <v>1021</v>
      </c>
      <c r="C86" s="21">
        <v>2604</v>
      </c>
      <c r="D86" s="25">
        <f t="shared" si="2"/>
        <v>0.3920890937019969</v>
      </c>
      <c r="F86" s="16"/>
    </row>
    <row r="87" spans="1:6" x14ac:dyDescent="0.25">
      <c r="A87" s="17" t="s">
        <v>49</v>
      </c>
      <c r="B87" s="18">
        <f>SUM(B1:B86)</f>
        <v>149328</v>
      </c>
      <c r="C87" s="20">
        <v>270671</v>
      </c>
      <c r="D87" s="22">
        <f t="shared" si="2"/>
        <v>0.55169560093249737</v>
      </c>
      <c r="F87" s="16"/>
    </row>
  </sheetData>
  <sortState ref="A2:D87">
    <sortCondition descending="1" ref="D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="90" zoomScaleNormal="90" workbookViewId="0">
      <selection activeCell="D13" sqref="D13"/>
    </sheetView>
  </sheetViews>
  <sheetFormatPr baseColWidth="10" defaultColWidth="11.42578125" defaultRowHeight="15" x14ac:dyDescent="0.25"/>
  <cols>
    <col min="1" max="1" width="45" bestFit="1" customWidth="1"/>
    <col min="2" max="2" width="29.42578125" bestFit="1" customWidth="1"/>
    <col min="3" max="3" width="22" bestFit="1" customWidth="1"/>
    <col min="4" max="4" width="9.85546875" bestFit="1" customWidth="1"/>
    <col min="5" max="5" width="20.85546875" bestFit="1" customWidth="1"/>
    <col min="6" max="6" width="14.42578125" bestFit="1" customWidth="1"/>
  </cols>
  <sheetData>
    <row r="1" spans="1:7" x14ac:dyDescent="0.25">
      <c r="A1" s="1"/>
      <c r="B1" s="2" t="s">
        <v>135</v>
      </c>
      <c r="C1" s="2" t="s">
        <v>2</v>
      </c>
      <c r="D1" s="3" t="s">
        <v>3</v>
      </c>
    </row>
    <row r="2" spans="1:7" x14ac:dyDescent="0.25">
      <c r="A2" s="4" t="s">
        <v>136</v>
      </c>
      <c r="B2" s="6">
        <f>IFERROR(VLOOKUP($A2,[1]!NumeradoresAreaEdades,6,FALSE),0)</f>
        <v>9941</v>
      </c>
      <c r="C2" s="6">
        <v>15294</v>
      </c>
      <c r="D2" s="7">
        <f t="shared" ref="D2:D11" si="0">B2/C2</f>
        <v>0.64999346148816528</v>
      </c>
      <c r="F2" s="16"/>
      <c r="G2" s="14"/>
    </row>
    <row r="3" spans="1:7" x14ac:dyDescent="0.25">
      <c r="A3" s="4" t="s">
        <v>137</v>
      </c>
      <c r="B3" s="6">
        <f>IFERROR(VLOOKUP($A3,[1]!NumeradoresAreaEdades,6,FALSE),0)</f>
        <v>6682</v>
      </c>
      <c r="C3" s="6">
        <v>11194</v>
      </c>
      <c r="D3" s="7">
        <f t="shared" si="0"/>
        <v>0.59692692513846701</v>
      </c>
      <c r="F3" s="16"/>
      <c r="G3" s="14"/>
    </row>
    <row r="4" spans="1:7" x14ac:dyDescent="0.25">
      <c r="A4" s="4" t="s">
        <v>140</v>
      </c>
      <c r="B4" s="6">
        <f>IFERROR(VLOOKUP($A4,[1]!NumeradoresAreaEdades,6,FALSE),0)</f>
        <v>26806</v>
      </c>
      <c r="C4" s="6">
        <v>46576</v>
      </c>
      <c r="D4" s="7">
        <f t="shared" si="0"/>
        <v>0.57553246307110961</v>
      </c>
      <c r="F4" s="16"/>
      <c r="G4" s="14"/>
    </row>
    <row r="5" spans="1:7" x14ac:dyDescent="0.25">
      <c r="A5" s="4" t="s">
        <v>142</v>
      </c>
      <c r="B5" s="6">
        <f>IFERROR(VLOOKUP($A5,[1]!NumeradoresAreaEdades,6,FALSE),0)</f>
        <v>19719</v>
      </c>
      <c r="C5" s="6">
        <v>35244</v>
      </c>
      <c r="D5" s="7">
        <f t="shared" si="0"/>
        <v>0.55949948927477022</v>
      </c>
      <c r="F5" s="16"/>
      <c r="G5" s="14"/>
    </row>
    <row r="6" spans="1:7" x14ac:dyDescent="0.25">
      <c r="A6" s="4" t="s">
        <v>138</v>
      </c>
      <c r="B6" s="6">
        <f>IFERROR(VLOOKUP($A6,[1]!NumeradoresAreaEdades,6,FALSE),0)</f>
        <v>5597</v>
      </c>
      <c r="C6" s="6">
        <v>10066</v>
      </c>
      <c r="D6" s="7">
        <f t="shared" si="0"/>
        <v>0.55603020067554143</v>
      </c>
      <c r="F6" s="16"/>
      <c r="G6" s="14"/>
    </row>
    <row r="7" spans="1:7" x14ac:dyDescent="0.25">
      <c r="A7" s="4" t="s">
        <v>141</v>
      </c>
      <c r="B7" s="6">
        <f>IFERROR(VLOOKUP($A7,[1]!NumeradoresAreaEdades,6,FALSE),0)</f>
        <v>26267</v>
      </c>
      <c r="C7" s="6">
        <v>47507</v>
      </c>
      <c r="D7" s="7">
        <f t="shared" si="0"/>
        <v>0.55290799250636746</v>
      </c>
      <c r="F7" s="16"/>
      <c r="G7" s="14"/>
    </row>
    <row r="8" spans="1:7" x14ac:dyDescent="0.25">
      <c r="A8" s="4" t="s">
        <v>139</v>
      </c>
      <c r="B8" s="6">
        <f>IFERROR(VLOOKUP($A8,[1]!NumeradoresAreaEdades,6,FALSE),0)</f>
        <v>17399</v>
      </c>
      <c r="C8" s="6">
        <v>31552</v>
      </c>
      <c r="D8" s="7">
        <f t="shared" si="0"/>
        <v>0.55143889452332662</v>
      </c>
      <c r="F8" s="16"/>
      <c r="G8" s="14"/>
    </row>
    <row r="9" spans="1:7" x14ac:dyDescent="0.25">
      <c r="A9" s="4" t="s">
        <v>143</v>
      </c>
      <c r="B9" s="6">
        <f>IFERROR(VLOOKUP($A9,[1]!NumeradoresAreaEdades,6,FALSE),0)</f>
        <v>27786</v>
      </c>
      <c r="C9" s="6">
        <v>54115</v>
      </c>
      <c r="D9" s="7">
        <f t="shared" si="0"/>
        <v>0.51346207151436751</v>
      </c>
      <c r="F9" s="16"/>
      <c r="G9" s="14"/>
    </row>
    <row r="10" spans="1:7" ht="15.75" thickBot="1" x14ac:dyDescent="0.3">
      <c r="A10" s="28" t="s">
        <v>144</v>
      </c>
      <c r="B10" s="33">
        <f>IFERROR(VLOOKUP($A10,[1]!NumeradoresAreaEdades,6,FALSE),0)</f>
        <v>9128</v>
      </c>
      <c r="C10" s="33">
        <v>19123</v>
      </c>
      <c r="D10" s="25">
        <f t="shared" si="0"/>
        <v>0.47733096271505515</v>
      </c>
      <c r="F10" s="16"/>
      <c r="G10" s="14"/>
    </row>
    <row r="11" spans="1:7" x14ac:dyDescent="0.25">
      <c r="A11" s="27" t="s">
        <v>49</v>
      </c>
      <c r="B11" s="30">
        <f>SUM(B1:B10)</f>
        <v>149325</v>
      </c>
      <c r="C11" s="32">
        <v>270671</v>
      </c>
      <c r="D11" s="22">
        <f t="shared" si="0"/>
        <v>0.55168451736610125</v>
      </c>
      <c r="G11" s="14"/>
    </row>
  </sheetData>
  <sortState ref="A2:D11">
    <sortCondition descending="1" ref="D1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60 a 64 años- municipios</vt:lpstr>
      <vt:lpstr>65 y más años - municipios</vt:lpstr>
      <vt:lpstr>60 a 64 años - ZBS</vt:lpstr>
      <vt:lpstr>65 y más años - ZBS </vt:lpstr>
      <vt:lpstr>65 y más años - áreas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2025-12-15T10:27:12Z</dcterms:modified>
</cp:coreProperties>
</file>