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aludInf\GRIPE\Campaña GRIPE 2025-2026\Coberturas provisionales semanales gripe y COVID 2025-26\Informes gripe infantil\"/>
    </mc:Choice>
  </mc:AlternateContent>
  <bookViews>
    <workbookView xWindow="0" yWindow="0" windowWidth="13512" windowHeight="7032" firstSheet="6" activeTab="6"/>
  </bookViews>
  <sheets>
    <sheet name="Nacidos en 2024-25- municipios" sheetId="1" r:id="rId1"/>
    <sheet name="Nacidos en 2016-23 - municipios" sheetId="5" r:id="rId2"/>
    <sheet name="Nacidos en 2016-2025 - munici " sheetId="14" r:id="rId3"/>
    <sheet name="Nacidos 2024-2025 - ZBS" sheetId="2" r:id="rId4"/>
    <sheet name="Nacidos 2016-2023 - ZBS " sheetId="11" r:id="rId5"/>
    <sheet name="Nacidos 2016-2025 - ZBS" sheetId="13" r:id="rId6"/>
    <sheet name="Nacidos 2016-2025 - áreas" sheetId="3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3" l="1"/>
  <c r="D7" i="3" s="1"/>
  <c r="B10" i="3"/>
  <c r="D10" i="3" s="1"/>
  <c r="B6" i="3"/>
  <c r="D6" i="3" s="1"/>
  <c r="B4" i="3"/>
  <c r="D4" i="3" s="1"/>
  <c r="B3" i="3"/>
  <c r="D3" i="3" s="1"/>
  <c r="B2" i="3"/>
  <c r="D2" i="3" s="1"/>
  <c r="B5" i="3"/>
  <c r="D5" i="3" s="1"/>
  <c r="B9" i="3"/>
  <c r="D9" i="3" s="1"/>
  <c r="B8" i="3"/>
  <c r="B26" i="13"/>
  <c r="D26" i="13" s="1"/>
  <c r="B36" i="13"/>
  <c r="D36" i="13" s="1"/>
  <c r="B28" i="13"/>
  <c r="D28" i="13" s="1"/>
  <c r="B18" i="13"/>
  <c r="D18" i="13" s="1"/>
  <c r="B69" i="13"/>
  <c r="D69" i="13" s="1"/>
  <c r="B61" i="13"/>
  <c r="D61" i="13" s="1"/>
  <c r="B40" i="13"/>
  <c r="D40" i="13" s="1"/>
  <c r="B84" i="13"/>
  <c r="D84" i="13" s="1"/>
  <c r="B72" i="13"/>
  <c r="D72" i="13" s="1"/>
  <c r="B83" i="13"/>
  <c r="D83" i="13" s="1"/>
  <c r="D47" i="13"/>
  <c r="B47" i="13"/>
  <c r="B39" i="13"/>
  <c r="D39" i="13" s="1"/>
  <c r="B80" i="13"/>
  <c r="D80" i="13" s="1"/>
  <c r="B6" i="13"/>
  <c r="D6" i="13" s="1"/>
  <c r="B32" i="13"/>
  <c r="D32" i="13" s="1"/>
  <c r="B7" i="13"/>
  <c r="D7" i="13" s="1"/>
  <c r="B79" i="13"/>
  <c r="D79" i="13" s="1"/>
  <c r="B17" i="13"/>
  <c r="D17" i="13" s="1"/>
  <c r="B67" i="13"/>
  <c r="D67" i="13" s="1"/>
  <c r="B54" i="13"/>
  <c r="D54" i="13" s="1"/>
  <c r="B63" i="13"/>
  <c r="D63" i="13" s="1"/>
  <c r="B35" i="13"/>
  <c r="D35" i="13" s="1"/>
  <c r="B30" i="13"/>
  <c r="D30" i="13" s="1"/>
  <c r="B9" i="13"/>
  <c r="D9" i="13" s="1"/>
  <c r="B11" i="13"/>
  <c r="D11" i="13" s="1"/>
  <c r="B31" i="13"/>
  <c r="D31" i="13" s="1"/>
  <c r="B41" i="13"/>
  <c r="D41" i="13" s="1"/>
  <c r="B5" i="13"/>
  <c r="D5" i="13" s="1"/>
  <c r="B74" i="13"/>
  <c r="D74" i="13" s="1"/>
  <c r="B10" i="13"/>
  <c r="D10" i="13" s="1"/>
  <c r="B77" i="13"/>
  <c r="D77" i="13" s="1"/>
  <c r="B44" i="13"/>
  <c r="D44" i="13" s="1"/>
  <c r="B53" i="13"/>
  <c r="D53" i="13" s="1"/>
  <c r="B13" i="13"/>
  <c r="D13" i="13" s="1"/>
  <c r="D58" i="13"/>
  <c r="B58" i="13"/>
  <c r="B3" i="13"/>
  <c r="D3" i="13" s="1"/>
  <c r="B23" i="13"/>
  <c r="D23" i="13" s="1"/>
  <c r="B82" i="13"/>
  <c r="D82" i="13" s="1"/>
  <c r="B2" i="13"/>
  <c r="D2" i="13" s="1"/>
  <c r="B51" i="13"/>
  <c r="D51" i="13" s="1"/>
  <c r="B50" i="13"/>
  <c r="D50" i="13" s="1"/>
  <c r="B70" i="13"/>
  <c r="D70" i="13" s="1"/>
  <c r="B81" i="13"/>
  <c r="D81" i="13" s="1"/>
  <c r="B59" i="13"/>
  <c r="D59" i="13" s="1"/>
  <c r="B14" i="13"/>
  <c r="D14" i="13" s="1"/>
  <c r="B8" i="13"/>
  <c r="D8" i="13" s="1"/>
  <c r="D45" i="13"/>
  <c r="B45" i="13"/>
  <c r="B60" i="13"/>
  <c r="D60" i="13" s="1"/>
  <c r="B20" i="13"/>
  <c r="D20" i="13" s="1"/>
  <c r="B37" i="13"/>
  <c r="D37" i="13" s="1"/>
  <c r="B64" i="13"/>
  <c r="D64" i="13" s="1"/>
  <c r="B85" i="13"/>
  <c r="D85" i="13" s="1"/>
  <c r="D12" i="13"/>
  <c r="B12" i="13"/>
  <c r="B66" i="13"/>
  <c r="D66" i="13" s="1"/>
  <c r="B16" i="13"/>
  <c r="D16" i="13" s="1"/>
  <c r="B25" i="13"/>
  <c r="D25" i="13" s="1"/>
  <c r="B57" i="13"/>
  <c r="D57" i="13" s="1"/>
  <c r="B46" i="13"/>
  <c r="D46" i="13" s="1"/>
  <c r="B15" i="13"/>
  <c r="D15" i="13" s="1"/>
  <c r="B78" i="13"/>
  <c r="D78" i="13" s="1"/>
  <c r="B48" i="13"/>
  <c r="D48" i="13" s="1"/>
  <c r="B86" i="13"/>
  <c r="D86" i="13" s="1"/>
  <c r="B22" i="13"/>
  <c r="D22" i="13" s="1"/>
  <c r="B33" i="13"/>
  <c r="D33" i="13" s="1"/>
  <c r="B75" i="13"/>
  <c r="D75" i="13" s="1"/>
  <c r="B71" i="13"/>
  <c r="D71" i="13" s="1"/>
  <c r="B55" i="13"/>
  <c r="D55" i="13" s="1"/>
  <c r="B56" i="13"/>
  <c r="D56" i="13" s="1"/>
  <c r="B38" i="13"/>
  <c r="D38" i="13" s="1"/>
  <c r="B34" i="13"/>
  <c r="D34" i="13" s="1"/>
  <c r="B29" i="13"/>
  <c r="D29" i="13" s="1"/>
  <c r="B24" i="13"/>
  <c r="D24" i="13" s="1"/>
  <c r="B42" i="13"/>
  <c r="D42" i="13" s="1"/>
  <c r="B4" i="13"/>
  <c r="D4" i="13" s="1"/>
  <c r="B65" i="13"/>
  <c r="D65" i="13" s="1"/>
  <c r="B43" i="13"/>
  <c r="D43" i="13" s="1"/>
  <c r="B27" i="13"/>
  <c r="D27" i="13" s="1"/>
  <c r="B73" i="13"/>
  <c r="D73" i="13" s="1"/>
  <c r="B76" i="13"/>
  <c r="D76" i="13" s="1"/>
  <c r="B68" i="13"/>
  <c r="D68" i="13" s="1"/>
  <c r="B49" i="13"/>
  <c r="D49" i="13" s="1"/>
  <c r="B21" i="13"/>
  <c r="D21" i="13" s="1"/>
  <c r="D52" i="13"/>
  <c r="B52" i="13"/>
  <c r="B62" i="13"/>
  <c r="D62" i="13" s="1"/>
  <c r="B19" i="13"/>
  <c r="C87" i="11"/>
  <c r="B25" i="11"/>
  <c r="D25" i="11" s="1"/>
  <c r="B35" i="11"/>
  <c r="D35" i="11" s="1"/>
  <c r="B30" i="11"/>
  <c r="D30" i="11" s="1"/>
  <c r="B18" i="11"/>
  <c r="D18" i="11" s="1"/>
  <c r="B67" i="11"/>
  <c r="D67" i="11" s="1"/>
  <c r="B60" i="11"/>
  <c r="D60" i="11" s="1"/>
  <c r="B43" i="11"/>
  <c r="D43" i="11" s="1"/>
  <c r="B85" i="11"/>
  <c r="D85" i="11" s="1"/>
  <c r="B71" i="11"/>
  <c r="D71" i="11" s="1"/>
  <c r="B80" i="11"/>
  <c r="D80" i="11" s="1"/>
  <c r="B64" i="11"/>
  <c r="D64" i="11" s="1"/>
  <c r="B32" i="11"/>
  <c r="D32" i="11" s="1"/>
  <c r="B78" i="11"/>
  <c r="D78" i="11" s="1"/>
  <c r="B5" i="11"/>
  <c r="D5" i="11" s="1"/>
  <c r="B27" i="11"/>
  <c r="D27" i="11" s="1"/>
  <c r="B7" i="11"/>
  <c r="D7" i="11" s="1"/>
  <c r="B79" i="11"/>
  <c r="D79" i="11" s="1"/>
  <c r="B17" i="11"/>
  <c r="D17" i="11" s="1"/>
  <c r="B66" i="11"/>
  <c r="D66" i="11" s="1"/>
  <c r="B42" i="11"/>
  <c r="D42" i="11" s="1"/>
  <c r="B62" i="11"/>
  <c r="D62" i="11" s="1"/>
  <c r="B39" i="11"/>
  <c r="D39" i="11" s="1"/>
  <c r="B28" i="11"/>
  <c r="D28" i="11" s="1"/>
  <c r="B11" i="11"/>
  <c r="D11" i="11" s="1"/>
  <c r="B15" i="11"/>
  <c r="D15" i="11" s="1"/>
  <c r="B36" i="11"/>
  <c r="D36" i="11" s="1"/>
  <c r="B44" i="11"/>
  <c r="D44" i="11" s="1"/>
  <c r="B6" i="11"/>
  <c r="D6" i="11" s="1"/>
  <c r="B77" i="11"/>
  <c r="D77" i="11" s="1"/>
  <c r="B14" i="11"/>
  <c r="D14" i="11" s="1"/>
  <c r="B72" i="11"/>
  <c r="D72" i="11" s="1"/>
  <c r="B40" i="11"/>
  <c r="D40" i="11" s="1"/>
  <c r="B61" i="11"/>
  <c r="D61" i="11" s="1"/>
  <c r="B13" i="11"/>
  <c r="D13" i="11" s="1"/>
  <c r="B47" i="11"/>
  <c r="D47" i="11" s="1"/>
  <c r="B4" i="11"/>
  <c r="D4" i="11" s="1"/>
  <c r="B26" i="11"/>
  <c r="D26" i="11" s="1"/>
  <c r="B82" i="11"/>
  <c r="D82" i="11" s="1"/>
  <c r="B2" i="11"/>
  <c r="D2" i="11" s="1"/>
  <c r="B54" i="11"/>
  <c r="D54" i="11" s="1"/>
  <c r="B49" i="11"/>
  <c r="D49" i="11" s="1"/>
  <c r="B73" i="11"/>
  <c r="D73" i="11" s="1"/>
  <c r="B86" i="11"/>
  <c r="D86" i="11" s="1"/>
  <c r="B65" i="11"/>
  <c r="D65" i="11" s="1"/>
  <c r="B9" i="11"/>
  <c r="D9" i="11" s="1"/>
  <c r="B8" i="11"/>
  <c r="D8" i="11" s="1"/>
  <c r="B46" i="11"/>
  <c r="D46" i="11" s="1"/>
  <c r="B45" i="11"/>
  <c r="D45" i="11" s="1"/>
  <c r="B23" i="11"/>
  <c r="D23" i="11" s="1"/>
  <c r="B37" i="11"/>
  <c r="D37" i="11" s="1"/>
  <c r="B70" i="11"/>
  <c r="D70" i="11" s="1"/>
  <c r="B83" i="11"/>
  <c r="D83" i="11" s="1"/>
  <c r="B16" i="11"/>
  <c r="D16" i="11" s="1"/>
  <c r="B59" i="11"/>
  <c r="D59" i="11" s="1"/>
  <c r="B10" i="11"/>
  <c r="D10" i="11" s="1"/>
  <c r="B22" i="11"/>
  <c r="D22" i="11" s="1"/>
  <c r="B55" i="11"/>
  <c r="D55" i="11" s="1"/>
  <c r="B58" i="11"/>
  <c r="D58" i="11" s="1"/>
  <c r="B12" i="11"/>
  <c r="D12" i="11" s="1"/>
  <c r="B75" i="11"/>
  <c r="D75" i="11" s="1"/>
  <c r="B41" i="11"/>
  <c r="D41" i="11" s="1"/>
  <c r="B84" i="11"/>
  <c r="D84" i="11" s="1"/>
  <c r="B20" i="11"/>
  <c r="D20" i="11" s="1"/>
  <c r="B38" i="11"/>
  <c r="D38" i="11" s="1"/>
  <c r="B76" i="11"/>
  <c r="D76" i="11" s="1"/>
  <c r="B69" i="11"/>
  <c r="D69" i="11" s="1"/>
  <c r="B51" i="11"/>
  <c r="D51" i="11" s="1"/>
  <c r="B56" i="11"/>
  <c r="D56" i="11" s="1"/>
  <c r="B52" i="11"/>
  <c r="D52" i="11" s="1"/>
  <c r="B31" i="11"/>
  <c r="D31" i="11" s="1"/>
  <c r="B21" i="11"/>
  <c r="D21" i="11" s="1"/>
  <c r="B19" i="11"/>
  <c r="D19" i="11" s="1"/>
  <c r="B34" i="11"/>
  <c r="D34" i="11" s="1"/>
  <c r="B3" i="11"/>
  <c r="D3" i="11" s="1"/>
  <c r="B63" i="11"/>
  <c r="D63" i="11" s="1"/>
  <c r="B48" i="11"/>
  <c r="D48" i="11" s="1"/>
  <c r="B29" i="11"/>
  <c r="D29" i="11" s="1"/>
  <c r="B74" i="11"/>
  <c r="D74" i="11" s="1"/>
  <c r="B81" i="11"/>
  <c r="D81" i="11" s="1"/>
  <c r="B68" i="11"/>
  <c r="D68" i="11" s="1"/>
  <c r="B50" i="11"/>
  <c r="D50" i="11" s="1"/>
  <c r="B24" i="11"/>
  <c r="D24" i="11" s="1"/>
  <c r="B53" i="11"/>
  <c r="D53" i="11" s="1"/>
  <c r="B57" i="11"/>
  <c r="D57" i="11" s="1"/>
  <c r="B33" i="11"/>
  <c r="B31" i="2"/>
  <c r="D31" i="2" s="1"/>
  <c r="B54" i="2"/>
  <c r="D54" i="2" s="1"/>
  <c r="B21" i="2"/>
  <c r="D21" i="2" s="1"/>
  <c r="B38" i="2"/>
  <c r="D38" i="2" s="1"/>
  <c r="B68" i="2"/>
  <c r="D68" i="2" s="1"/>
  <c r="B58" i="2"/>
  <c r="D58" i="2" s="1"/>
  <c r="B26" i="2"/>
  <c r="D26" i="2" s="1"/>
  <c r="B73" i="2"/>
  <c r="D73" i="2" s="1"/>
  <c r="B51" i="2"/>
  <c r="D51" i="2" s="1"/>
  <c r="B83" i="2"/>
  <c r="D83" i="2" s="1"/>
  <c r="B6" i="2"/>
  <c r="D6" i="2" s="1"/>
  <c r="B59" i="2"/>
  <c r="D59" i="2" s="1"/>
  <c r="B76" i="2"/>
  <c r="D76" i="2" s="1"/>
  <c r="B25" i="2"/>
  <c r="D25" i="2" s="1"/>
  <c r="B44" i="2"/>
  <c r="D44" i="2" s="1"/>
  <c r="B24" i="2"/>
  <c r="D24" i="2" s="1"/>
  <c r="B57" i="2"/>
  <c r="D57" i="2" s="1"/>
  <c r="B19" i="2"/>
  <c r="D19" i="2" s="1"/>
  <c r="B63" i="2"/>
  <c r="D63" i="2" s="1"/>
  <c r="B75" i="2"/>
  <c r="D75" i="2" s="1"/>
  <c r="B56" i="2"/>
  <c r="D56" i="2" s="1"/>
  <c r="B11" i="2"/>
  <c r="D11" i="2" s="1"/>
  <c r="B28" i="2"/>
  <c r="D28" i="2" s="1"/>
  <c r="B9" i="2"/>
  <c r="D9" i="2" s="1"/>
  <c r="B15" i="2"/>
  <c r="D15" i="2" s="1"/>
  <c r="B20" i="2"/>
  <c r="D20" i="2" s="1"/>
  <c r="B22" i="2"/>
  <c r="D22" i="2" s="1"/>
  <c r="B7" i="2"/>
  <c r="D7" i="2" s="1"/>
  <c r="B65" i="2"/>
  <c r="D65" i="2" s="1"/>
  <c r="B8" i="2"/>
  <c r="D8" i="2" s="1"/>
  <c r="B84" i="2"/>
  <c r="D84" i="2" s="1"/>
  <c r="B46" i="2"/>
  <c r="D46" i="2" s="1"/>
  <c r="B29" i="2"/>
  <c r="D29" i="2" s="1"/>
  <c r="B30" i="2"/>
  <c r="D30" i="2" s="1"/>
  <c r="B77" i="2"/>
  <c r="D77" i="2" s="1"/>
  <c r="B2" i="2"/>
  <c r="D2" i="2" s="1"/>
  <c r="B18" i="2"/>
  <c r="D18" i="2" s="1"/>
  <c r="B52" i="2"/>
  <c r="D52" i="2" s="1"/>
  <c r="B4" i="2"/>
  <c r="D4" i="2" s="1"/>
  <c r="B40" i="2"/>
  <c r="D40" i="2" s="1"/>
  <c r="B49" i="2"/>
  <c r="D49" i="2" s="1"/>
  <c r="B36" i="2"/>
  <c r="D36" i="2" s="1"/>
  <c r="B32" i="2"/>
  <c r="D32" i="2" s="1"/>
  <c r="B39" i="2"/>
  <c r="D39" i="2" s="1"/>
  <c r="B64" i="2"/>
  <c r="D64" i="2" s="1"/>
  <c r="B34" i="2"/>
  <c r="D34" i="2" s="1"/>
  <c r="B48" i="2"/>
  <c r="D48" i="2" s="1"/>
  <c r="B86" i="2"/>
  <c r="D86" i="2" s="1"/>
  <c r="B12" i="2"/>
  <c r="D12" i="2" s="1"/>
  <c r="B41" i="2"/>
  <c r="D41" i="2" s="1"/>
  <c r="B33" i="2"/>
  <c r="D33" i="2" s="1"/>
  <c r="B80" i="2"/>
  <c r="D80" i="2" s="1"/>
  <c r="B27" i="2"/>
  <c r="D27" i="2" s="1"/>
  <c r="B82" i="2"/>
  <c r="D82" i="2" s="1"/>
  <c r="B62" i="2"/>
  <c r="D62" i="2" s="1"/>
  <c r="B35" i="2"/>
  <c r="D35" i="2" s="1"/>
  <c r="B67" i="2"/>
  <c r="D67" i="2" s="1"/>
  <c r="B10" i="2"/>
  <c r="D10" i="2" s="1"/>
  <c r="B37" i="2"/>
  <c r="D37" i="2" s="1"/>
  <c r="B85" i="2"/>
  <c r="D85" i="2" s="1"/>
  <c r="B60" i="2"/>
  <c r="D60" i="2" s="1"/>
  <c r="B81" i="2"/>
  <c r="D81" i="2" s="1"/>
  <c r="B45" i="2"/>
  <c r="D45" i="2" s="1"/>
  <c r="B14" i="2"/>
  <c r="D14" i="2" s="1"/>
  <c r="B71" i="2"/>
  <c r="D71" i="2" s="1"/>
  <c r="B79" i="2"/>
  <c r="D79" i="2" s="1"/>
  <c r="B69" i="2"/>
  <c r="D69" i="2" s="1"/>
  <c r="B61" i="2"/>
  <c r="D61" i="2" s="1"/>
  <c r="B5" i="2"/>
  <c r="D5" i="2" s="1"/>
  <c r="B43" i="2"/>
  <c r="D43" i="2" s="1"/>
  <c r="B74" i="2"/>
  <c r="D74" i="2" s="1"/>
  <c r="B53" i="2"/>
  <c r="D53" i="2" s="1"/>
  <c r="B78" i="2"/>
  <c r="D78" i="2" s="1"/>
  <c r="B16" i="2"/>
  <c r="D16" i="2" s="1"/>
  <c r="B70" i="2"/>
  <c r="D70" i="2" s="1"/>
  <c r="B17" i="2"/>
  <c r="D17" i="2" s="1"/>
  <c r="B13" i="2"/>
  <c r="D13" i="2" s="1"/>
  <c r="B55" i="2"/>
  <c r="D55" i="2" s="1"/>
  <c r="B42" i="2"/>
  <c r="D42" i="2" s="1"/>
  <c r="B66" i="2"/>
  <c r="D66" i="2" s="1"/>
  <c r="B50" i="2"/>
  <c r="D50" i="2" s="1"/>
  <c r="B23" i="2"/>
  <c r="D23" i="2" s="1"/>
  <c r="B47" i="2"/>
  <c r="D47" i="2" s="1"/>
  <c r="B72" i="2"/>
  <c r="D72" i="2" s="1"/>
  <c r="B3" i="2"/>
  <c r="C47" i="14"/>
  <c r="B15" i="14"/>
  <c r="D15" i="14" s="1"/>
  <c r="B14" i="14"/>
  <c r="D14" i="14" s="1"/>
  <c r="B35" i="14"/>
  <c r="D35" i="14" s="1"/>
  <c r="B6" i="14"/>
  <c r="D6" i="14" s="1"/>
  <c r="B10" i="14"/>
  <c r="D10" i="14" s="1"/>
  <c r="B16" i="14"/>
  <c r="D16" i="14" s="1"/>
  <c r="B31" i="14"/>
  <c r="D31" i="14" s="1"/>
  <c r="B20" i="14"/>
  <c r="D20" i="14" s="1"/>
  <c r="B41" i="14"/>
  <c r="D41" i="14" s="1"/>
  <c r="B37" i="14"/>
  <c r="D37" i="14" s="1"/>
  <c r="B43" i="14"/>
  <c r="D43" i="14" s="1"/>
  <c r="B42" i="14"/>
  <c r="D42" i="14" s="1"/>
  <c r="B46" i="14"/>
  <c r="D46" i="14" s="1"/>
  <c r="B3" i="14"/>
  <c r="D3" i="14" s="1"/>
  <c r="B19" i="14"/>
  <c r="D19" i="14" s="1"/>
  <c r="B28" i="14"/>
  <c r="D28" i="14" s="1"/>
  <c r="B2" i="14"/>
  <c r="D2" i="14" s="1"/>
  <c r="B25" i="14"/>
  <c r="D25" i="14" s="1"/>
  <c r="B32" i="14"/>
  <c r="D32" i="14" s="1"/>
  <c r="B30" i="14"/>
  <c r="D30" i="14" s="1"/>
  <c r="B13" i="14"/>
  <c r="D13" i="14" s="1"/>
  <c r="B38" i="14"/>
  <c r="D38" i="14" s="1"/>
  <c r="B5" i="14"/>
  <c r="D5" i="14" s="1"/>
  <c r="B34" i="14"/>
  <c r="D34" i="14" s="1"/>
  <c r="B8" i="14"/>
  <c r="D8" i="14" s="1"/>
  <c r="B21" i="14"/>
  <c r="D21" i="14" s="1"/>
  <c r="B24" i="14"/>
  <c r="D24" i="14" s="1"/>
  <c r="B7" i="14"/>
  <c r="D7" i="14" s="1"/>
  <c r="B27" i="14"/>
  <c r="D27" i="14" s="1"/>
  <c r="B12" i="14"/>
  <c r="D12" i="14" s="1"/>
  <c r="B44" i="14"/>
  <c r="D44" i="14" s="1"/>
  <c r="B23" i="14"/>
  <c r="D23" i="14" s="1"/>
  <c r="B4" i="14"/>
  <c r="D4" i="14" s="1"/>
  <c r="B33" i="14"/>
  <c r="D33" i="14" s="1"/>
  <c r="B17" i="14"/>
  <c r="D17" i="14" s="1"/>
  <c r="B11" i="14"/>
  <c r="D11" i="14" s="1"/>
  <c r="B36" i="14"/>
  <c r="D36" i="14" s="1"/>
  <c r="B39" i="14"/>
  <c r="D39" i="14" s="1"/>
  <c r="B18" i="14"/>
  <c r="D18" i="14" s="1"/>
  <c r="B40" i="14"/>
  <c r="D40" i="14" s="1"/>
  <c r="B29" i="14"/>
  <c r="D29" i="14" s="1"/>
  <c r="B45" i="14"/>
  <c r="D45" i="14" s="1"/>
  <c r="B22" i="14"/>
  <c r="D22" i="14" s="1"/>
  <c r="B26" i="14"/>
  <c r="D26" i="14" s="1"/>
  <c r="B9" i="14"/>
  <c r="C47" i="5"/>
  <c r="B15" i="5"/>
  <c r="D15" i="5" s="1"/>
  <c r="B14" i="5"/>
  <c r="D14" i="5" s="1"/>
  <c r="B36" i="5"/>
  <c r="D36" i="5" s="1"/>
  <c r="B6" i="5"/>
  <c r="D6" i="5" s="1"/>
  <c r="B9" i="5"/>
  <c r="D9" i="5" s="1"/>
  <c r="B16" i="5"/>
  <c r="D16" i="5" s="1"/>
  <c r="B28" i="5"/>
  <c r="D28" i="5" s="1"/>
  <c r="B23" i="5"/>
  <c r="D23" i="5" s="1"/>
  <c r="B41" i="5"/>
  <c r="D41" i="5" s="1"/>
  <c r="B37" i="5"/>
  <c r="D37" i="5" s="1"/>
  <c r="B43" i="5"/>
  <c r="D43" i="5" s="1"/>
  <c r="B40" i="5"/>
  <c r="D40" i="5" s="1"/>
  <c r="B45" i="5"/>
  <c r="D45" i="5" s="1"/>
  <c r="B3" i="5"/>
  <c r="D3" i="5" s="1"/>
  <c r="B17" i="5"/>
  <c r="D17" i="5" s="1"/>
  <c r="B27" i="5"/>
  <c r="D27" i="5" s="1"/>
  <c r="B2" i="5"/>
  <c r="D2" i="5" s="1"/>
  <c r="B25" i="5"/>
  <c r="D25" i="5" s="1"/>
  <c r="B34" i="5"/>
  <c r="D34" i="5" s="1"/>
  <c r="B33" i="5"/>
  <c r="D33" i="5" s="1"/>
  <c r="B11" i="5"/>
  <c r="D11" i="5" s="1"/>
  <c r="B38" i="5"/>
  <c r="D38" i="5" s="1"/>
  <c r="B8" i="5"/>
  <c r="D8" i="5" s="1"/>
  <c r="B30" i="5"/>
  <c r="D30" i="5" s="1"/>
  <c r="B5" i="5"/>
  <c r="D5" i="5" s="1"/>
  <c r="B18" i="5"/>
  <c r="D18" i="5" s="1"/>
  <c r="B31" i="5"/>
  <c r="D31" i="5" s="1"/>
  <c r="B7" i="5"/>
  <c r="D7" i="5" s="1"/>
  <c r="B26" i="5"/>
  <c r="D26" i="5" s="1"/>
  <c r="B10" i="5"/>
  <c r="D10" i="5" s="1"/>
  <c r="B44" i="5"/>
  <c r="D44" i="5" s="1"/>
  <c r="B22" i="5"/>
  <c r="D22" i="5" s="1"/>
  <c r="B4" i="5"/>
  <c r="D4" i="5" s="1"/>
  <c r="B32" i="5"/>
  <c r="D32" i="5" s="1"/>
  <c r="B20" i="5"/>
  <c r="D20" i="5" s="1"/>
  <c r="B13" i="5"/>
  <c r="D13" i="5" s="1"/>
  <c r="B35" i="5"/>
  <c r="D35" i="5" s="1"/>
  <c r="B39" i="5"/>
  <c r="D39" i="5" s="1"/>
  <c r="B19" i="5"/>
  <c r="D19" i="5" s="1"/>
  <c r="B42" i="5"/>
  <c r="D42" i="5" s="1"/>
  <c r="B29" i="5"/>
  <c r="D29" i="5" s="1"/>
  <c r="B46" i="5"/>
  <c r="D46" i="5" s="1"/>
  <c r="B21" i="5"/>
  <c r="D21" i="5" s="1"/>
  <c r="B24" i="5"/>
  <c r="D24" i="5" s="1"/>
  <c r="B12" i="5"/>
  <c r="C47" i="1"/>
  <c r="B24" i="1"/>
  <c r="D24" i="1" s="1"/>
  <c r="B9" i="1"/>
  <c r="D9" i="1" s="1"/>
  <c r="B15" i="1"/>
  <c r="D15" i="1" s="1"/>
  <c r="B17" i="1"/>
  <c r="D17" i="1" s="1"/>
  <c r="B14" i="1"/>
  <c r="D14" i="1" s="1"/>
  <c r="B23" i="1"/>
  <c r="D23" i="1" s="1"/>
  <c r="B36" i="1"/>
  <c r="D36" i="1" s="1"/>
  <c r="B12" i="1"/>
  <c r="D12" i="1" s="1"/>
  <c r="B40" i="1"/>
  <c r="D40" i="1" s="1"/>
  <c r="B31" i="1"/>
  <c r="D31" i="1" s="1"/>
  <c r="B39" i="1"/>
  <c r="D39" i="1" s="1"/>
  <c r="B46" i="1"/>
  <c r="D46" i="1" s="1"/>
  <c r="B41" i="1"/>
  <c r="D41" i="1" s="1"/>
  <c r="B4" i="1"/>
  <c r="D4" i="1" s="1"/>
  <c r="B20" i="1"/>
  <c r="D20" i="1" s="1"/>
  <c r="B29" i="1"/>
  <c r="D29" i="1" s="1"/>
  <c r="B3" i="1"/>
  <c r="D3" i="1" s="1"/>
  <c r="B27" i="1"/>
  <c r="D27" i="1" s="1"/>
  <c r="B8" i="1"/>
  <c r="D8" i="1" s="1"/>
  <c r="B19" i="1"/>
  <c r="D19" i="1" s="1"/>
  <c r="B26" i="1"/>
  <c r="D26" i="1" s="1"/>
  <c r="B43" i="1"/>
  <c r="D43" i="1" s="1"/>
  <c r="B11" i="1"/>
  <c r="D11" i="1" s="1"/>
  <c r="B45" i="1"/>
  <c r="D45" i="1" s="1"/>
  <c r="B35" i="1"/>
  <c r="D35" i="1" s="1"/>
  <c r="B28" i="1"/>
  <c r="D28" i="1" s="1"/>
  <c r="B5" i="1"/>
  <c r="D5" i="1" s="1"/>
  <c r="B21" i="1"/>
  <c r="D21" i="1" s="1"/>
  <c r="B34" i="1"/>
  <c r="D34" i="1" s="1"/>
  <c r="B32" i="1"/>
  <c r="D32" i="1" s="1"/>
  <c r="B44" i="1"/>
  <c r="D44" i="1" s="1"/>
  <c r="B42" i="1"/>
  <c r="D42" i="1" s="1"/>
  <c r="B7" i="1"/>
  <c r="D7" i="1" s="1"/>
  <c r="B37" i="1"/>
  <c r="D37" i="1" s="1"/>
  <c r="B10" i="1"/>
  <c r="D10" i="1" s="1"/>
  <c r="B6" i="1"/>
  <c r="D6" i="1" s="1"/>
  <c r="B30" i="1"/>
  <c r="D30" i="1" s="1"/>
  <c r="B25" i="1"/>
  <c r="D25" i="1" s="1"/>
  <c r="B13" i="1"/>
  <c r="D13" i="1" s="1"/>
  <c r="B18" i="1"/>
  <c r="D18" i="1" s="1"/>
  <c r="B33" i="1"/>
  <c r="D33" i="1" s="1"/>
  <c r="B16" i="1"/>
  <c r="D16" i="1" s="1"/>
  <c r="B22" i="1"/>
  <c r="D22" i="1" s="1"/>
  <c r="B38" i="1"/>
  <c r="D38" i="1" s="1"/>
  <c r="B2" i="1"/>
  <c r="B11" i="3" l="1"/>
  <c r="D11" i="3" s="1"/>
  <c r="D8" i="3"/>
  <c r="B87" i="13"/>
  <c r="D87" i="13" s="1"/>
  <c r="D19" i="13"/>
  <c r="B87" i="11"/>
  <c r="D87" i="11" s="1"/>
  <c r="D33" i="11"/>
  <c r="B87" i="2"/>
  <c r="D87" i="2" s="1"/>
  <c r="D3" i="2"/>
  <c r="B47" i="14"/>
  <c r="D47" i="14" s="1"/>
  <c r="D9" i="14"/>
  <c r="B47" i="5"/>
  <c r="D47" i="5" s="1"/>
  <c r="D12" i="5"/>
  <c r="B47" i="1"/>
  <c r="D47" i="1" s="1"/>
  <c r="D2" i="1"/>
</calcChain>
</file>

<file path=xl/sharedStrings.xml><?xml version="1.0" encoding="utf-8"?>
<sst xmlns="http://schemas.openxmlformats.org/spreadsheetml/2006/main" count="427" uniqueCount="144">
  <si>
    <t>Total general</t>
  </si>
  <si>
    <t>Cobertura</t>
  </si>
  <si>
    <t>Población</t>
  </si>
  <si>
    <t>Personas vacunadas</t>
  </si>
  <si>
    <t>ABANILLA</t>
  </si>
  <si>
    <t>ABARÁN</t>
  </si>
  <si>
    <t>ÁGUILAS</t>
  </si>
  <si>
    <t>ALBUDEITE</t>
  </si>
  <si>
    <t>ALCANTARILLA</t>
  </si>
  <si>
    <t>ALCÁZARES (LOS)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</si>
  <si>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</si>
  <si>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</si>
  <si>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</si>
  <si>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</si>
  <si>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</si>
  <si>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</si>
  <si>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</si>
  <si>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</si>
  <si>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</si>
  <si>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</si>
  <si>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</si>
  <si>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</si>
  <si>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</si>
  <si>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</si>
  <si>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</si>
  <si>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</si>
  <si>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</si>
  <si>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</si>
  <si>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</si>
  <si>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</si>
  <si>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</si>
  <si>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</si>
  <si>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</si>
  <si>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</si>
  <si>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</si>
  <si>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</si>
  <si>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</si>
  <si>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</si>
  <si>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</si>
  <si>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</si>
  <si>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</si>
  <si>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</si>
  <si>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</si>
  <si>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</si>
  <si>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</si>
  <si>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</si>
  <si>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</si>
  <si>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</si>
  <si>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</si>
  <si>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Murcia/Aljucer</t>
  </si>
  <si>
    <t>Puerto de Mazarrón</t>
  </si>
  <si>
    <t>Abanilla</t>
  </si>
  <si>
    <t>Lorca/Centro</t>
  </si>
  <si>
    <t>Cartagena/Este</t>
  </si>
  <si>
    <t>Murcia/Centro</t>
  </si>
  <si>
    <t>Cartagena/Molinos Margafones</t>
  </si>
  <si>
    <t>Totana/Sur</t>
  </si>
  <si>
    <t>Águilas/Sur</t>
  </si>
  <si>
    <t>Yecla/Oeste</t>
  </si>
  <si>
    <t>Murcia/El Ranero</t>
  </si>
  <si>
    <t>Murcia/La Alberca</t>
  </si>
  <si>
    <t>Bullas</t>
  </si>
  <si>
    <t>Murcia/Algezares</t>
  </si>
  <si>
    <t>Ceutí</t>
  </si>
  <si>
    <t>Archena</t>
  </si>
  <si>
    <t>La Unión</t>
  </si>
  <si>
    <t>Murcia/Vista Alegre</t>
  </si>
  <si>
    <t>Santomera</t>
  </si>
  <si>
    <t>Murcia/Floridablanca</t>
  </si>
  <si>
    <t>Murcia/San Andrés</t>
  </si>
  <si>
    <t>Murcia/Infante</t>
  </si>
  <si>
    <t>Los Alcázares</t>
  </si>
  <si>
    <t>Murcia/Espinardo</t>
  </si>
  <si>
    <t>Lorca/San José</t>
  </si>
  <si>
    <t>Las Torres de Cotillas</t>
  </si>
  <si>
    <t>Murcia/Llano de Brujas</t>
  </si>
  <si>
    <t>Murcia/Barrio del Carmen</t>
  </si>
  <si>
    <t>Cehegín</t>
  </si>
  <si>
    <t>Alguazas</t>
  </si>
  <si>
    <t>Beniel</t>
  </si>
  <si>
    <t>Águilas/Norte</t>
  </si>
  <si>
    <t>Molina Sur</t>
  </si>
  <si>
    <t>Mazarrón</t>
  </si>
  <si>
    <t>Murcia/Santa María de Gracia</t>
  </si>
  <si>
    <t>Murcia/Cabezo de Torres</t>
  </si>
  <si>
    <t>Murcia/Sur</t>
  </si>
  <si>
    <t>Lorca/San Diego</t>
  </si>
  <si>
    <t>Cieza/Oeste</t>
  </si>
  <si>
    <t>Torre Pacheco/Este</t>
  </si>
  <si>
    <t>Totana/Norte</t>
  </si>
  <si>
    <t>Jumilla</t>
  </si>
  <si>
    <t>San Javier</t>
  </si>
  <si>
    <t>Murcia/La Ñora</t>
  </si>
  <si>
    <t>Yecla/Este</t>
  </si>
  <si>
    <t>Murcia/Beniaján</t>
  </si>
  <si>
    <t>Cartagena/Oeste</t>
  </si>
  <si>
    <t>Mula</t>
  </si>
  <si>
    <t>Molina Norte</t>
  </si>
  <si>
    <t>Caravaca</t>
  </si>
  <si>
    <t>Moratalla</t>
  </si>
  <si>
    <t>Lorquí</t>
  </si>
  <si>
    <t>Cartagena/Casco Antiguo</t>
  </si>
  <si>
    <t>Alcantarilla</t>
  </si>
  <si>
    <t>Cartagena/San Antón</t>
  </si>
  <si>
    <t>Cartagena/Isaac Peral</t>
  </si>
  <si>
    <t>Murcia/Puente Tocinos</t>
  </si>
  <si>
    <t>Alhama</t>
  </si>
  <si>
    <t>Caravaca/Barranda</t>
  </si>
  <si>
    <t>Murcia/Alquerías</t>
  </si>
  <si>
    <t>Lorca/Sutullena</t>
  </si>
  <si>
    <t>Fortuna</t>
  </si>
  <si>
    <t>Murcia/Monteagudo</t>
  </si>
  <si>
    <t>Murcia/Vistabella</t>
  </si>
  <si>
    <t>Blanca</t>
  </si>
  <si>
    <t>Cartagena/Mar Menor</t>
  </si>
  <si>
    <t>Torre Pacheco/Oeste</t>
  </si>
  <si>
    <t>Murcia/Sangonera La Verde</t>
  </si>
  <si>
    <t>Puerto Lumbreras</t>
  </si>
  <si>
    <t>Murcia/El Palmar</t>
  </si>
  <si>
    <t>Cieza/Este</t>
  </si>
  <si>
    <t>Alcantarilla/Sangonera La Seca</t>
  </si>
  <si>
    <t>San Pedro del Pinatar</t>
  </si>
  <si>
    <t>Cartagena/Los Dolores</t>
  </si>
  <si>
    <t>La Manga</t>
  </si>
  <si>
    <t>Cartagena/Los Barreros</t>
  </si>
  <si>
    <t>Calasparra</t>
  </si>
  <si>
    <t>Murcia/Zarandona</t>
  </si>
  <si>
    <t>Fuente Álamo</t>
  </si>
  <si>
    <t>Cartagena/Pozo Estrecho</t>
  </si>
  <si>
    <t>Cartagena/Santa Lucía</t>
  </si>
  <si>
    <t>Abarán</t>
  </si>
  <si>
    <t>Murcia/Campo de Cartagena</t>
  </si>
  <si>
    <t>Murcia/Nonduermas</t>
  </si>
  <si>
    <t>Lorca/La Paca</t>
  </si>
  <si>
    <t xml:space="preserve">Personas vacunadas </t>
  </si>
  <si>
    <t>Área 4</t>
  </si>
  <si>
    <t>Área 5</t>
  </si>
  <si>
    <t>Área 3</t>
  </si>
  <si>
    <t>Área 9</t>
  </si>
  <si>
    <t>Área 6</t>
  </si>
  <si>
    <t>Área 1</t>
  </si>
  <si>
    <t>Área 2</t>
  </si>
  <si>
    <t>Área 7</t>
  </si>
  <si>
    <t>Área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</si>
</sst>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" fillId="9" borderId="8" applyNumberFormat="0" applyAlignment="0" applyProtection="0"/>
    <xf numFmtId="0" fontId="14" fillId="0" borderId="0" applyNumberFormat="0" applyFill="0" applyBorder="0" applyAlignment="0" applyProtection="0"/>
    <xf numFmtId="0" fontId="2" fillId="10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NumberFormat="1" applyBorder="1"/>
    <xf numFmtId="0" fontId="0" fillId="0" borderId="1" xfId="0" applyNumberFormat="1" applyFont="1" applyFill="1" applyBorder="1"/>
    <xf numFmtId="0" fontId="0" fillId="0" borderId="1" xfId="0" applyBorder="1" applyAlignment="1">
      <alignment horizontal="right"/>
    </xf>
    <xf numFmtId="10" fontId="0" fillId="0" borderId="0" xfId="0" applyNumberFormat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left"/>
    </xf>
    <xf numFmtId="10" fontId="0" fillId="0" borderId="12" xfId="0" applyNumberFormat="1" applyBorder="1"/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right"/>
    </xf>
    <xf numFmtId="0" fontId="1" fillId="2" borderId="14" xfId="0" applyNumberFormat="1" applyFont="1" applyFill="1" applyBorder="1"/>
    <xf numFmtId="10" fontId="1" fillId="3" borderId="15" xfId="0" applyNumberFormat="1" applyFont="1" applyFill="1" applyBorder="1"/>
    <xf numFmtId="0" fontId="0" fillId="0" borderId="11" xfId="0" applyFont="1" applyFill="1" applyBorder="1" applyAlignment="1">
      <alignment horizontal="left"/>
    </xf>
    <xf numFmtId="0" fontId="1" fillId="3" borderId="13" xfId="0" applyFont="1" applyFill="1" applyBorder="1"/>
    <xf numFmtId="0" fontId="1" fillId="3" borderId="14" xfId="0" applyFont="1" applyFill="1" applyBorder="1" applyAlignment="1">
      <alignment horizontal="right"/>
    </xf>
    <xf numFmtId="0" fontId="1" fillId="3" borderId="14" xfId="0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</a:t>
            </a:r>
            <a:r>
              <a:rPr lang="es-ES" baseline="0"/>
              <a:t> de vacunación antigripal en población infantil (nacidos desde 2016 a 30/06/2025)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'Nacidos 2016-2025 - áreas'!$A$2:$A$11</c:f>
              <c:strCache>
                <c:ptCount val="10"/>
                <c:pt idx="0">
                  <c:v>Área 4</c:v>
                </c:pt>
                <c:pt idx="1">
                  <c:v>Área 5</c:v>
                </c:pt>
                <c:pt idx="2">
                  <c:v>Área 6</c:v>
                </c:pt>
                <c:pt idx="3">
                  <c:v>Área 3</c:v>
                </c:pt>
                <c:pt idx="4">
                  <c:v>Área 7</c:v>
                </c:pt>
                <c:pt idx="5">
                  <c:v>Área 9</c:v>
                </c:pt>
                <c:pt idx="6">
                  <c:v>Área 1</c:v>
                </c:pt>
                <c:pt idx="7">
                  <c:v>Área 2</c:v>
                </c:pt>
                <c:pt idx="8">
                  <c:v>Área 8</c:v>
                </c:pt>
                <c:pt idx="9">
                  <c:v>Total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'Nacidos 2016-2025 - áreas'!$A$2:$A$11</c:f>
              <c:strCache>
                <c:ptCount val="10"/>
                <c:pt idx="0">
                  <c:v>Área 4</c:v>
                </c:pt>
                <c:pt idx="1">
                  <c:v>Área 5</c:v>
                </c:pt>
                <c:pt idx="2">
                  <c:v>Área 6</c:v>
                </c:pt>
                <c:pt idx="3">
                  <c:v>Área 3</c:v>
                </c:pt>
                <c:pt idx="4">
                  <c:v>Área 7</c:v>
                </c:pt>
                <c:pt idx="5">
                  <c:v>Área 9</c:v>
                </c:pt>
                <c:pt idx="6">
                  <c:v>Área 1</c:v>
                </c:pt>
                <c:pt idx="7">
                  <c:v>Área 2</c:v>
                </c:pt>
                <c:pt idx="8">
                  <c:v>Área 8</c:v>
                </c:pt>
                <c:pt idx="9">
                  <c:v>Total general</c:v>
                </c:pt>
              </c:strCache>
            </c:strRef>
          </c:cat>
          <c:val>
            <c:numRef>
              <c:f>'Nacidos 2016-2025 - áreas'!$D$2:$D$11</c:f>
              <c:numCache>
                <c:formatCode>0.00%</c:formatCode>
                <c:ptCount val="10"/>
                <c:pt idx="0">
                  <c:v>0.59563469270534175</c:v>
                </c:pt>
                <c:pt idx="1">
                  <c:v>0.55861696380334958</c:v>
                </c:pt>
                <c:pt idx="2">
                  <c:v>0.53009229722257667</c:v>
                </c:pt>
                <c:pt idx="3">
                  <c:v>0.52220511943446779</c:v>
                </c:pt>
                <c:pt idx="4">
                  <c:v>0.49449805315727102</c:v>
                </c:pt>
                <c:pt idx="5">
                  <c:v>0.48549488054607509</c:v>
                </c:pt>
                <c:pt idx="6">
                  <c:v>0.46581230597787154</c:v>
                </c:pt>
                <c:pt idx="7">
                  <c:v>0.45083008976090239</c:v>
                </c:pt>
                <c:pt idx="8">
                  <c:v>0.39364062114863202</c:v>
                </c:pt>
                <c:pt idx="9">
                  <c:v>0.48804055240213001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0E-43F6-B5A2-91CAB9366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8308456"/>
        <c:axId val="498306496"/>
      </c:barChart>
      <c:catAx>
        <c:axId val="498308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8306496"/>
        <c:crosses val="autoZero"/>
        <c:auto val="1"/>
        <c:lblAlgn val="ctr"/>
        <c:lblOffset val="100"/>
        <c:noMultiLvlLbl val="0"/>
      </c:catAx>
      <c:valAx>
        <c:axId val="49830649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8308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14</xdr:row>
      <xdr:rowOff>9525</xdr:rowOff>
    </xdr:from>
    <xdr:to>
      <xdr:col>5</xdr:col>
      <xdr:colOff>904875</xdr:colOff>
      <xdr:row>31</xdr:row>
      <xdr:rowOff>176212</xdr:rowOff>
    </xdr:to>
    <xdr:graphicFrame macro="">
      <xdr:nvGraphicFramePr>
        <xdr:cNvPr id="2" name="Gráfico 1" descr="Gráfico en el que se indican las coberturas de vacunación antigripal por área sanitaria en orden decreciente " title="Nacidos 01/01/2016 a 30/06/2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ludInf/GRIPE/Campa&#241;a%20GRIPE%202025-2026/Coberturas%20provisionales%20semanales%20gripe%20y%20COVID%202025-26/TRABAJO%20numeradores%20GRIPE.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_PRUEBAS"/>
      <sheetName val="notas transformación"/>
      <sheetName val="Equivalencia_areas"/>
      <sheetName val="DATOS_TRANSFORMADOS"/>
      <sheetName val="TD_VACUNADOS_POR_MUNICIPIO"/>
      <sheetName val="TD_VACUNADOS_POR_ZBS"/>
      <sheetName val="TD_VACUNADOS_POR_AREA"/>
      <sheetName val="TD_EMBARAZADAS_VAC_MUNICIPIO"/>
      <sheetName val="TD_EMBARAZADAS_VAC_ZBS"/>
      <sheetName val="TD_EMBARAZADAS_VAC_AREA"/>
      <sheetName val="Numerador_VACUNADOS_MUNICIPIO"/>
      <sheetName val="Numerador_VACUNADOS_ZBS"/>
      <sheetName val="Numerador_VACUNADOS_AREA"/>
      <sheetName val="TRABAJO numeradores GRIPE.V1"/>
    </sheetNames>
    <definedNames>
      <definedName name="NumeradoresAreaEdades" refersTo="='Numerador_VACUNADOS_AREA'!$A$1:$G$10"/>
      <definedName name="RangoNumeradoresMunicipio" refersTo="='Numerador_VACUNADOS_MUNICIPIO'!$A$2:$G$47"/>
      <definedName name="Tabla_Numerador_VACUNADOS_ZBS" refersTo="='Numerador_VACUNADOS_ZBS'!$B$2:$H$87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 xml:space="preserve">Municipio </v>
          </cell>
          <cell r="B2" t="str">
            <v>00 a 01 años</v>
          </cell>
          <cell r="C2" t="str">
            <v>02 a 09 años</v>
          </cell>
          <cell r="D2" t="str">
            <v>TOTAL 00 A 09 AÑOS</v>
          </cell>
          <cell r="E2" t="str">
            <v>60 a 64 años</v>
          </cell>
          <cell r="F2" t="str">
            <v>65 o más años</v>
          </cell>
          <cell r="G2" t="str">
            <v>EMBARAZADAS</v>
          </cell>
        </row>
        <row r="3">
          <cell r="A3" t="str">
            <v>ABANILLA</v>
          </cell>
          <cell r="B3">
            <v>36</v>
          </cell>
          <cell r="C3">
            <v>201</v>
          </cell>
          <cell r="D3">
            <v>237</v>
          </cell>
          <cell r="E3">
            <v>152</v>
          </cell>
          <cell r="F3">
            <v>902</v>
          </cell>
          <cell r="G3">
            <v>20</v>
          </cell>
        </row>
        <row r="4">
          <cell r="A4" t="str">
            <v>ABARÁN</v>
          </cell>
          <cell r="B4">
            <v>23</v>
          </cell>
          <cell r="C4">
            <v>477</v>
          </cell>
          <cell r="D4">
            <v>500</v>
          </cell>
          <cell r="E4">
            <v>228</v>
          </cell>
          <cell r="F4">
            <v>1288</v>
          </cell>
          <cell r="G4">
            <v>24</v>
          </cell>
        </row>
        <row r="5">
          <cell r="A5" t="str">
            <v>ÁGUILAS</v>
          </cell>
          <cell r="B5">
            <v>146</v>
          </cell>
          <cell r="C5">
            <v>1490</v>
          </cell>
          <cell r="D5">
            <v>1636</v>
          </cell>
          <cell r="E5">
            <v>579</v>
          </cell>
          <cell r="F5">
            <v>3697</v>
          </cell>
          <cell r="G5">
            <v>106</v>
          </cell>
        </row>
        <row r="6">
          <cell r="A6" t="str">
            <v>ALBUDEITE</v>
          </cell>
          <cell r="B6">
            <v>8</v>
          </cell>
          <cell r="C6">
            <v>11</v>
          </cell>
          <cell r="D6">
            <v>19</v>
          </cell>
          <cell r="E6">
            <v>25</v>
          </cell>
          <cell r="F6">
            <v>99</v>
          </cell>
          <cell r="G6">
            <v>3</v>
          </cell>
        </row>
        <row r="7">
          <cell r="A7" t="str">
            <v>ALCANTARILLA</v>
          </cell>
          <cell r="B7">
            <v>123</v>
          </cell>
          <cell r="C7">
            <v>1643</v>
          </cell>
          <cell r="D7">
            <v>1766</v>
          </cell>
          <cell r="E7">
            <v>794</v>
          </cell>
          <cell r="F7">
            <v>3907</v>
          </cell>
          <cell r="G7">
            <v>147</v>
          </cell>
        </row>
        <row r="8">
          <cell r="A8" t="str">
            <v>ALCÁZARES (LOS)</v>
          </cell>
          <cell r="B8">
            <v>93</v>
          </cell>
          <cell r="C8">
            <v>568</v>
          </cell>
          <cell r="D8">
            <v>661</v>
          </cell>
          <cell r="E8">
            <v>240</v>
          </cell>
          <cell r="F8">
            <v>1444</v>
          </cell>
          <cell r="G8">
            <v>65</v>
          </cell>
        </row>
        <row r="9">
          <cell r="A9" t="str">
            <v>ALEDO</v>
          </cell>
          <cell r="B9">
            <v>3</v>
          </cell>
          <cell r="C9">
            <v>31</v>
          </cell>
          <cell r="D9">
            <v>34</v>
          </cell>
          <cell r="E9">
            <v>30</v>
          </cell>
          <cell r="F9">
            <v>168</v>
          </cell>
          <cell r="G9">
            <v>1</v>
          </cell>
        </row>
        <row r="10">
          <cell r="A10" t="str">
            <v>ALGUAZAS</v>
          </cell>
          <cell r="B10">
            <v>43</v>
          </cell>
          <cell r="C10">
            <v>319</v>
          </cell>
          <cell r="D10">
            <v>362</v>
          </cell>
          <cell r="E10">
            <v>120</v>
          </cell>
          <cell r="F10">
            <v>837</v>
          </cell>
          <cell r="G10">
            <v>12</v>
          </cell>
        </row>
        <row r="11">
          <cell r="A11" t="str">
            <v>ALHAMA DE MURCIA</v>
          </cell>
          <cell r="B11">
            <v>100</v>
          </cell>
          <cell r="C11">
            <v>825</v>
          </cell>
          <cell r="D11">
            <v>925</v>
          </cell>
          <cell r="E11">
            <v>405</v>
          </cell>
          <cell r="F11">
            <v>2072</v>
          </cell>
          <cell r="G11">
            <v>34</v>
          </cell>
        </row>
        <row r="12">
          <cell r="A12" t="str">
            <v>ARCHENA</v>
          </cell>
          <cell r="B12">
            <v>119</v>
          </cell>
          <cell r="C12">
            <v>884</v>
          </cell>
          <cell r="D12">
            <v>1003</v>
          </cell>
          <cell r="E12">
            <v>289</v>
          </cell>
          <cell r="F12">
            <v>1713</v>
          </cell>
          <cell r="G12">
            <v>91</v>
          </cell>
        </row>
        <row r="13">
          <cell r="A13" t="str">
            <v>BENIEL</v>
          </cell>
          <cell r="B13">
            <v>64</v>
          </cell>
          <cell r="C13">
            <v>534</v>
          </cell>
          <cell r="D13">
            <v>598</v>
          </cell>
          <cell r="E13">
            <v>189</v>
          </cell>
          <cell r="F13">
            <v>1019</v>
          </cell>
          <cell r="G13">
            <v>30</v>
          </cell>
        </row>
        <row r="14">
          <cell r="A14" t="str">
            <v>BLANCA</v>
          </cell>
          <cell r="B14">
            <v>12</v>
          </cell>
          <cell r="C14">
            <v>224</v>
          </cell>
          <cell r="D14">
            <v>236</v>
          </cell>
          <cell r="E14">
            <v>106</v>
          </cell>
          <cell r="F14">
            <v>602</v>
          </cell>
          <cell r="G14">
            <v>12</v>
          </cell>
        </row>
        <row r="15">
          <cell r="A15" t="str">
            <v>BULLAS</v>
          </cell>
          <cell r="B15">
            <v>63</v>
          </cell>
          <cell r="C15">
            <v>558</v>
          </cell>
          <cell r="D15">
            <v>621</v>
          </cell>
          <cell r="E15">
            <v>306</v>
          </cell>
          <cell r="F15">
            <v>1711</v>
          </cell>
          <cell r="G15">
            <v>61</v>
          </cell>
        </row>
        <row r="16">
          <cell r="A16" t="str">
            <v>CALASPARRA</v>
          </cell>
          <cell r="B16">
            <v>11</v>
          </cell>
          <cell r="C16">
            <v>376</v>
          </cell>
          <cell r="D16">
            <v>387</v>
          </cell>
          <cell r="E16">
            <v>264</v>
          </cell>
          <cell r="F16">
            <v>1416</v>
          </cell>
          <cell r="G16">
            <v>41</v>
          </cell>
        </row>
        <row r="17">
          <cell r="A17" t="str">
            <v>CAMPOS DEL RÍO</v>
          </cell>
          <cell r="B17">
            <v>2</v>
          </cell>
          <cell r="C17">
            <v>27</v>
          </cell>
          <cell r="D17">
            <v>29</v>
          </cell>
          <cell r="E17">
            <v>34</v>
          </cell>
          <cell r="F17">
            <v>269</v>
          </cell>
          <cell r="G17">
            <v>7</v>
          </cell>
        </row>
        <row r="18">
          <cell r="A18" t="str">
            <v>CARAVACA DE LA CRUZ</v>
          </cell>
          <cell r="B18">
            <v>64</v>
          </cell>
          <cell r="C18">
            <v>1102</v>
          </cell>
          <cell r="D18">
            <v>1166</v>
          </cell>
          <cell r="E18">
            <v>566</v>
          </cell>
          <cell r="F18">
            <v>3185</v>
          </cell>
          <cell r="G18">
            <v>87</v>
          </cell>
        </row>
        <row r="19">
          <cell r="A19" t="str">
            <v>CARTAGENA</v>
          </cell>
          <cell r="B19">
            <v>623</v>
          </cell>
          <cell r="C19">
            <v>7990</v>
          </cell>
          <cell r="D19">
            <v>8613</v>
          </cell>
          <cell r="E19">
            <v>4189</v>
          </cell>
          <cell r="F19">
            <v>22297</v>
          </cell>
          <cell r="G19">
            <v>403</v>
          </cell>
        </row>
        <row r="20">
          <cell r="A20" t="str">
            <v>CEHEGÍN</v>
          </cell>
          <cell r="B20">
            <v>49</v>
          </cell>
          <cell r="C20">
            <v>558</v>
          </cell>
          <cell r="D20">
            <v>607</v>
          </cell>
          <cell r="E20">
            <v>376</v>
          </cell>
          <cell r="F20">
            <v>2139</v>
          </cell>
          <cell r="G20">
            <v>41</v>
          </cell>
        </row>
        <row r="21">
          <cell r="A21" t="str">
            <v>CEUTÍ</v>
          </cell>
          <cell r="B21">
            <v>78</v>
          </cell>
          <cell r="C21">
            <v>502</v>
          </cell>
          <cell r="D21">
            <v>580</v>
          </cell>
          <cell r="E21">
            <v>200</v>
          </cell>
          <cell r="F21">
            <v>1114</v>
          </cell>
          <cell r="G21">
            <v>33</v>
          </cell>
        </row>
        <row r="22">
          <cell r="A22" t="str">
            <v>CIEZA</v>
          </cell>
          <cell r="B22">
            <v>122</v>
          </cell>
          <cell r="C22">
            <v>1450</v>
          </cell>
          <cell r="D22">
            <v>1572</v>
          </cell>
          <cell r="E22">
            <v>630</v>
          </cell>
          <cell r="F22">
            <v>3730</v>
          </cell>
          <cell r="G22">
            <v>132</v>
          </cell>
        </row>
        <row r="23">
          <cell r="A23" t="str">
            <v>FORTUNA</v>
          </cell>
          <cell r="B23">
            <v>33</v>
          </cell>
          <cell r="C23">
            <v>604</v>
          </cell>
          <cell r="D23">
            <v>637</v>
          </cell>
          <cell r="E23">
            <v>181</v>
          </cell>
          <cell r="F23">
            <v>1028</v>
          </cell>
          <cell r="G23">
            <v>49</v>
          </cell>
        </row>
        <row r="24">
          <cell r="A24" t="str">
            <v>FUENTE ÁLAMO DE MURCIA</v>
          </cell>
          <cell r="B24">
            <v>24</v>
          </cell>
          <cell r="C24">
            <v>793</v>
          </cell>
          <cell r="D24">
            <v>817</v>
          </cell>
          <cell r="E24">
            <v>334</v>
          </cell>
          <cell r="F24">
            <v>1402</v>
          </cell>
          <cell r="G24">
            <v>59</v>
          </cell>
        </row>
        <row r="25">
          <cell r="A25" t="str">
            <v>JUMILLA</v>
          </cell>
          <cell r="B25">
            <v>123</v>
          </cell>
          <cell r="C25">
            <v>1351</v>
          </cell>
          <cell r="D25">
            <v>1474</v>
          </cell>
          <cell r="E25">
            <v>449</v>
          </cell>
          <cell r="F25">
            <v>2479</v>
          </cell>
          <cell r="G25">
            <v>67</v>
          </cell>
        </row>
        <row r="26">
          <cell r="A26" t="str">
            <v>LIBRILLA</v>
          </cell>
          <cell r="B26">
            <v>8</v>
          </cell>
          <cell r="C26">
            <v>205</v>
          </cell>
          <cell r="D26">
            <v>213</v>
          </cell>
          <cell r="E26">
            <v>101</v>
          </cell>
          <cell r="F26">
            <v>495</v>
          </cell>
          <cell r="G26">
            <v>17</v>
          </cell>
        </row>
        <row r="27">
          <cell r="A27" t="str">
            <v>LORCA</v>
          </cell>
          <cell r="B27">
            <v>398</v>
          </cell>
          <cell r="C27">
            <v>4908</v>
          </cell>
          <cell r="D27">
            <v>5306</v>
          </cell>
          <cell r="E27">
            <v>1693</v>
          </cell>
          <cell r="F27">
            <v>9248</v>
          </cell>
          <cell r="G27">
            <v>273</v>
          </cell>
        </row>
        <row r="28">
          <cell r="A28" t="str">
            <v>LORQUÍ</v>
          </cell>
          <cell r="B28">
            <v>35</v>
          </cell>
          <cell r="C28">
            <v>301</v>
          </cell>
          <cell r="D28">
            <v>336</v>
          </cell>
          <cell r="E28">
            <v>110</v>
          </cell>
          <cell r="F28">
            <v>668</v>
          </cell>
          <cell r="G28">
            <v>12</v>
          </cell>
        </row>
        <row r="29">
          <cell r="A29" t="str">
            <v>MAZARRÓN</v>
          </cell>
          <cell r="B29">
            <v>163</v>
          </cell>
          <cell r="C29">
            <v>1176</v>
          </cell>
          <cell r="D29">
            <v>1339</v>
          </cell>
          <cell r="E29">
            <v>478</v>
          </cell>
          <cell r="F29">
            <v>3255</v>
          </cell>
          <cell r="G29">
            <v>68</v>
          </cell>
        </row>
        <row r="30">
          <cell r="A30" t="str">
            <v>MOLINA DE SEGURA</v>
          </cell>
          <cell r="B30">
            <v>260</v>
          </cell>
          <cell r="C30">
            <v>3018</v>
          </cell>
          <cell r="D30">
            <v>3278</v>
          </cell>
          <cell r="E30">
            <v>1355</v>
          </cell>
          <cell r="F30">
            <v>6554</v>
          </cell>
          <cell r="G30">
            <v>157</v>
          </cell>
        </row>
        <row r="31">
          <cell r="A31" t="str">
            <v>MORATALLA</v>
          </cell>
          <cell r="B31">
            <v>26</v>
          </cell>
          <cell r="C31">
            <v>343</v>
          </cell>
          <cell r="D31">
            <v>369</v>
          </cell>
          <cell r="E31">
            <v>234</v>
          </cell>
          <cell r="F31">
            <v>1427</v>
          </cell>
          <cell r="G31">
            <v>19</v>
          </cell>
        </row>
        <row r="32">
          <cell r="A32" t="str">
            <v>MULA</v>
          </cell>
          <cell r="B32">
            <v>71</v>
          </cell>
          <cell r="C32">
            <v>692</v>
          </cell>
          <cell r="D32">
            <v>763</v>
          </cell>
          <cell r="E32">
            <v>321</v>
          </cell>
          <cell r="F32">
            <v>1782</v>
          </cell>
          <cell r="G32">
            <v>49</v>
          </cell>
        </row>
        <row r="33">
          <cell r="A33" t="str">
            <v>MURCIA</v>
          </cell>
          <cell r="B33">
            <v>1885</v>
          </cell>
          <cell r="C33">
            <v>19372</v>
          </cell>
          <cell r="D33">
            <v>21257</v>
          </cell>
          <cell r="E33">
            <v>9105</v>
          </cell>
          <cell r="F33">
            <v>47778</v>
          </cell>
          <cell r="G33">
            <v>1333</v>
          </cell>
        </row>
        <row r="34">
          <cell r="A34" t="str">
            <v>OJÓS</v>
          </cell>
          <cell r="B34">
            <v>1</v>
          </cell>
          <cell r="C34">
            <v>18</v>
          </cell>
          <cell r="D34">
            <v>19</v>
          </cell>
          <cell r="E34">
            <v>9</v>
          </cell>
          <cell r="F34">
            <v>41</v>
          </cell>
          <cell r="G34">
            <v>0</v>
          </cell>
        </row>
        <row r="35">
          <cell r="A35" t="str">
            <v>PLIEGO</v>
          </cell>
          <cell r="B35">
            <v>5</v>
          </cell>
          <cell r="C35">
            <v>37</v>
          </cell>
          <cell r="D35">
            <v>42</v>
          </cell>
          <cell r="E35">
            <v>70</v>
          </cell>
          <cell r="F35">
            <v>477</v>
          </cell>
          <cell r="G35">
            <v>9</v>
          </cell>
        </row>
        <row r="36">
          <cell r="A36" t="str">
            <v>PUERTO LUMBRERAS</v>
          </cell>
          <cell r="B36">
            <v>20</v>
          </cell>
          <cell r="C36">
            <v>555</v>
          </cell>
          <cell r="D36">
            <v>575</v>
          </cell>
          <cell r="E36">
            <v>231</v>
          </cell>
          <cell r="F36">
            <v>1729</v>
          </cell>
          <cell r="G36">
            <v>29</v>
          </cell>
        </row>
        <row r="37">
          <cell r="A37" t="str">
            <v>RICOTE</v>
          </cell>
          <cell r="B37">
            <v>1</v>
          </cell>
          <cell r="C37">
            <v>11</v>
          </cell>
          <cell r="D37">
            <v>12</v>
          </cell>
          <cell r="E37">
            <v>17</v>
          </cell>
          <cell r="F37">
            <v>146</v>
          </cell>
          <cell r="G37">
            <v>3</v>
          </cell>
        </row>
        <row r="38">
          <cell r="A38" t="str">
            <v>SAN JAVIER</v>
          </cell>
          <cell r="B38">
            <v>112</v>
          </cell>
          <cell r="C38">
            <v>1283</v>
          </cell>
          <cell r="D38">
            <v>1395</v>
          </cell>
          <cell r="E38">
            <v>507</v>
          </cell>
          <cell r="F38">
            <v>2929</v>
          </cell>
          <cell r="G38">
            <v>128</v>
          </cell>
        </row>
        <row r="39">
          <cell r="A39" t="str">
            <v>SAN PEDRO DEL PINATAR</v>
          </cell>
          <cell r="B39">
            <v>61</v>
          </cell>
          <cell r="C39">
            <v>959</v>
          </cell>
          <cell r="D39">
            <v>1020</v>
          </cell>
          <cell r="E39">
            <v>415</v>
          </cell>
          <cell r="F39">
            <v>2379</v>
          </cell>
          <cell r="G39">
            <v>57</v>
          </cell>
        </row>
        <row r="40">
          <cell r="A40" t="str">
            <v>SANTOMERA</v>
          </cell>
          <cell r="B40">
            <v>75</v>
          </cell>
          <cell r="C40">
            <v>684</v>
          </cell>
          <cell r="D40">
            <v>759</v>
          </cell>
          <cell r="E40">
            <v>268</v>
          </cell>
          <cell r="F40">
            <v>1550</v>
          </cell>
          <cell r="G40">
            <v>21</v>
          </cell>
        </row>
        <row r="41">
          <cell r="A41" t="str">
            <v>TORRE-PACHECO</v>
          </cell>
          <cell r="B41">
            <v>121</v>
          </cell>
          <cell r="C41">
            <v>1752</v>
          </cell>
          <cell r="D41">
            <v>1873</v>
          </cell>
          <cell r="E41">
            <v>560</v>
          </cell>
          <cell r="F41">
            <v>2913</v>
          </cell>
          <cell r="G41">
            <v>190</v>
          </cell>
        </row>
        <row r="42">
          <cell r="A42" t="str">
            <v>TORRES DE COTILLAS (LAS)</v>
          </cell>
          <cell r="B42">
            <v>91</v>
          </cell>
          <cell r="C42">
            <v>917</v>
          </cell>
          <cell r="D42">
            <v>1008</v>
          </cell>
          <cell r="E42">
            <v>351</v>
          </cell>
          <cell r="F42">
            <v>2058</v>
          </cell>
          <cell r="G42">
            <v>91</v>
          </cell>
        </row>
        <row r="43">
          <cell r="A43" t="str">
            <v>TOTANA</v>
          </cell>
          <cell r="B43">
            <v>147</v>
          </cell>
          <cell r="C43">
            <v>1706</v>
          </cell>
          <cell r="D43">
            <v>1853</v>
          </cell>
          <cell r="E43">
            <v>484</v>
          </cell>
          <cell r="F43">
            <v>2848</v>
          </cell>
          <cell r="G43">
            <v>80</v>
          </cell>
        </row>
        <row r="44">
          <cell r="A44" t="str">
            <v>ULEA</v>
          </cell>
          <cell r="B44">
            <v>4</v>
          </cell>
          <cell r="C44">
            <v>42</v>
          </cell>
          <cell r="D44">
            <v>46</v>
          </cell>
          <cell r="E44">
            <v>23</v>
          </cell>
          <cell r="F44">
            <v>145</v>
          </cell>
          <cell r="G44">
            <v>4</v>
          </cell>
        </row>
        <row r="45">
          <cell r="A45" t="str">
            <v>UNIÓN (LA)</v>
          </cell>
          <cell r="B45">
            <v>114</v>
          </cell>
          <cell r="C45">
            <v>828</v>
          </cell>
          <cell r="D45">
            <v>942</v>
          </cell>
          <cell r="E45">
            <v>363</v>
          </cell>
          <cell r="F45">
            <v>1646</v>
          </cell>
          <cell r="G45">
            <v>94</v>
          </cell>
        </row>
        <row r="46">
          <cell r="A46" t="str">
            <v>VILLANUEVA DEL RÍO SEGURA</v>
          </cell>
          <cell r="B46">
            <v>28</v>
          </cell>
          <cell r="C46">
            <v>202</v>
          </cell>
          <cell r="D46">
            <v>230</v>
          </cell>
          <cell r="E46">
            <v>34</v>
          </cell>
          <cell r="F46">
            <v>302</v>
          </cell>
          <cell r="G46">
            <v>16</v>
          </cell>
        </row>
        <row r="47">
          <cell r="A47" t="str">
            <v>YECLA</v>
          </cell>
          <cell r="B47">
            <v>135</v>
          </cell>
          <cell r="C47">
            <v>1563</v>
          </cell>
          <cell r="D47">
            <v>1698</v>
          </cell>
          <cell r="E47">
            <v>697</v>
          </cell>
          <cell r="F47">
            <v>4126</v>
          </cell>
          <cell r="G47">
            <v>120</v>
          </cell>
        </row>
      </sheetData>
      <sheetData sheetId="11">
        <row r="2">
          <cell r="B2" t="str">
            <v>ZBS informe</v>
          </cell>
          <cell r="C2" t="str">
            <v>00 a 01 años</v>
          </cell>
          <cell r="D2" t="str">
            <v>02 a 09 años</v>
          </cell>
          <cell r="E2" t="str">
            <v>TOTAL 00 A 09 AÑOS</v>
          </cell>
          <cell r="F2" t="str">
            <v>60 a 64 años</v>
          </cell>
          <cell r="G2" t="str">
            <v>65 o más años</v>
          </cell>
          <cell r="H2" t="str">
            <v>EMBARAZADAS</v>
          </cell>
        </row>
        <row r="3">
          <cell r="B3" t="str">
            <v>Abanilla</v>
          </cell>
          <cell r="C3">
            <v>38</v>
          </cell>
          <cell r="D3">
            <v>189</v>
          </cell>
          <cell r="E3">
            <v>227</v>
          </cell>
          <cell r="F3">
            <v>149</v>
          </cell>
          <cell r="G3">
            <v>896</v>
          </cell>
          <cell r="H3">
            <v>20</v>
          </cell>
        </row>
        <row r="4">
          <cell r="B4" t="str">
            <v>Abarán</v>
          </cell>
          <cell r="C4">
            <v>21</v>
          </cell>
          <cell r="D4">
            <v>475</v>
          </cell>
          <cell r="E4">
            <v>496</v>
          </cell>
          <cell r="F4">
            <v>225</v>
          </cell>
          <cell r="G4">
            <v>1255</v>
          </cell>
          <cell r="H4">
            <v>24</v>
          </cell>
        </row>
        <row r="5">
          <cell r="B5" t="str">
            <v>Águilas/Norte</v>
          </cell>
          <cell r="C5">
            <v>83</v>
          </cell>
          <cell r="D5">
            <v>861</v>
          </cell>
          <cell r="E5">
            <v>944</v>
          </cell>
          <cell r="F5">
            <v>286</v>
          </cell>
          <cell r="G5">
            <v>1712</v>
          </cell>
          <cell r="H5">
            <v>58</v>
          </cell>
        </row>
        <row r="6">
          <cell r="B6" t="str">
            <v>Águilas/Sur</v>
          </cell>
          <cell r="C6">
            <v>62</v>
          </cell>
          <cell r="D6">
            <v>591</v>
          </cell>
          <cell r="E6">
            <v>653</v>
          </cell>
          <cell r="F6">
            <v>279</v>
          </cell>
          <cell r="G6">
            <v>1844</v>
          </cell>
          <cell r="H6">
            <v>46</v>
          </cell>
        </row>
        <row r="7">
          <cell r="B7" t="str">
            <v>Alcantarilla</v>
          </cell>
          <cell r="C7">
            <v>56</v>
          </cell>
          <cell r="D7">
            <v>727</v>
          </cell>
          <cell r="E7">
            <v>783</v>
          </cell>
          <cell r="F7">
            <v>350</v>
          </cell>
          <cell r="G7">
            <v>1636</v>
          </cell>
          <cell r="H7">
            <v>58</v>
          </cell>
        </row>
        <row r="8">
          <cell r="B8" t="str">
            <v>Alcantarilla/Sangonera La Seca</v>
          </cell>
          <cell r="C8">
            <v>77</v>
          </cell>
          <cell r="D8">
            <v>1083</v>
          </cell>
          <cell r="E8">
            <v>1160</v>
          </cell>
          <cell r="F8">
            <v>486</v>
          </cell>
          <cell r="G8">
            <v>2566</v>
          </cell>
          <cell r="H8">
            <v>110</v>
          </cell>
        </row>
        <row r="9">
          <cell r="B9" t="str">
            <v>Alguazas</v>
          </cell>
          <cell r="C9">
            <v>43</v>
          </cell>
          <cell r="D9">
            <v>315</v>
          </cell>
          <cell r="E9">
            <v>358</v>
          </cell>
          <cell r="F9">
            <v>123</v>
          </cell>
          <cell r="G9">
            <v>810</v>
          </cell>
          <cell r="H9">
            <v>13</v>
          </cell>
        </row>
        <row r="10">
          <cell r="B10" t="str">
            <v>Alhama</v>
          </cell>
          <cell r="C10">
            <v>105</v>
          </cell>
          <cell r="D10">
            <v>1006</v>
          </cell>
          <cell r="E10">
            <v>1111</v>
          </cell>
          <cell r="F10">
            <v>497</v>
          </cell>
          <cell r="G10">
            <v>2492</v>
          </cell>
          <cell r="H10">
            <v>51</v>
          </cell>
        </row>
        <row r="11">
          <cell r="B11" t="str">
            <v>Archena</v>
          </cell>
          <cell r="C11">
            <v>153</v>
          </cell>
          <cell r="D11">
            <v>1130</v>
          </cell>
          <cell r="E11">
            <v>1283</v>
          </cell>
          <cell r="F11">
            <v>359</v>
          </cell>
          <cell r="G11">
            <v>2292</v>
          </cell>
          <cell r="H11">
            <v>113</v>
          </cell>
        </row>
        <row r="12">
          <cell r="B12" t="str">
            <v>Beniel</v>
          </cell>
          <cell r="C12">
            <v>66</v>
          </cell>
          <cell r="D12">
            <v>516</v>
          </cell>
          <cell r="E12">
            <v>582</v>
          </cell>
          <cell r="F12">
            <v>191</v>
          </cell>
          <cell r="G12">
            <v>1014</v>
          </cell>
          <cell r="H12">
            <v>30</v>
          </cell>
        </row>
        <row r="13">
          <cell r="B13" t="str">
            <v>Blanca</v>
          </cell>
          <cell r="C13">
            <v>12</v>
          </cell>
          <cell r="D13">
            <v>203</v>
          </cell>
          <cell r="E13">
            <v>215</v>
          </cell>
          <cell r="F13">
            <v>95</v>
          </cell>
          <cell r="G13">
            <v>587</v>
          </cell>
          <cell r="H13">
            <v>13</v>
          </cell>
        </row>
        <row r="14">
          <cell r="B14" t="str">
            <v>Bullas</v>
          </cell>
          <cell r="C14">
            <v>63</v>
          </cell>
          <cell r="D14">
            <v>546</v>
          </cell>
          <cell r="E14">
            <v>609</v>
          </cell>
          <cell r="F14">
            <v>305</v>
          </cell>
          <cell r="G14">
            <v>1699</v>
          </cell>
          <cell r="H14">
            <v>59</v>
          </cell>
        </row>
        <row r="15">
          <cell r="B15" t="str">
            <v>Calasparra</v>
          </cell>
          <cell r="C15">
            <v>11</v>
          </cell>
          <cell r="D15">
            <v>373</v>
          </cell>
          <cell r="E15">
            <v>384</v>
          </cell>
          <cell r="F15">
            <v>264</v>
          </cell>
          <cell r="G15">
            <v>1435</v>
          </cell>
          <cell r="H15">
            <v>42</v>
          </cell>
        </row>
        <row r="16">
          <cell r="B16" t="str">
            <v>Caravaca</v>
          </cell>
          <cell r="C16">
            <v>60</v>
          </cell>
          <cell r="D16">
            <v>977</v>
          </cell>
          <cell r="E16">
            <v>1037</v>
          </cell>
          <cell r="F16">
            <v>476</v>
          </cell>
          <cell r="G16">
            <v>2476</v>
          </cell>
          <cell r="H16">
            <v>65</v>
          </cell>
        </row>
        <row r="17">
          <cell r="B17" t="str">
            <v>Caravaca/Barranda</v>
          </cell>
          <cell r="C17">
            <v>4</v>
          </cell>
          <cell r="D17">
            <v>117</v>
          </cell>
          <cell r="E17">
            <v>121</v>
          </cell>
          <cell r="F17">
            <v>86</v>
          </cell>
          <cell r="G17">
            <v>722</v>
          </cell>
          <cell r="H17">
            <v>18</v>
          </cell>
        </row>
        <row r="18">
          <cell r="B18" t="str">
            <v>Cartagena/Casco Antiguo</v>
          </cell>
          <cell r="C18">
            <v>57</v>
          </cell>
          <cell r="D18">
            <v>590</v>
          </cell>
          <cell r="E18">
            <v>647</v>
          </cell>
          <cell r="F18">
            <v>378</v>
          </cell>
          <cell r="G18">
            <v>2212</v>
          </cell>
          <cell r="H18">
            <v>40</v>
          </cell>
        </row>
        <row r="19">
          <cell r="B19" t="str">
            <v>Cartagena/Este</v>
          </cell>
          <cell r="C19">
            <v>161</v>
          </cell>
          <cell r="D19">
            <v>926</v>
          </cell>
          <cell r="E19">
            <v>1087</v>
          </cell>
          <cell r="F19">
            <v>425</v>
          </cell>
          <cell r="G19">
            <v>2283</v>
          </cell>
          <cell r="H19">
            <v>44</v>
          </cell>
        </row>
        <row r="20">
          <cell r="B20" t="str">
            <v>Cartagena/Isaac Peral</v>
          </cell>
          <cell r="C20">
            <v>59</v>
          </cell>
          <cell r="D20">
            <v>837</v>
          </cell>
          <cell r="E20">
            <v>896</v>
          </cell>
          <cell r="F20">
            <v>443</v>
          </cell>
          <cell r="G20">
            <v>2262</v>
          </cell>
          <cell r="H20">
            <v>52</v>
          </cell>
        </row>
        <row r="21">
          <cell r="B21" t="str">
            <v>Cartagena/Los Barreros</v>
          </cell>
          <cell r="C21">
            <v>22</v>
          </cell>
          <cell r="D21">
            <v>376</v>
          </cell>
          <cell r="E21">
            <v>398</v>
          </cell>
          <cell r="F21">
            <v>174</v>
          </cell>
          <cell r="G21">
            <v>950</v>
          </cell>
          <cell r="H21">
            <v>5</v>
          </cell>
        </row>
        <row r="22">
          <cell r="B22" t="str">
            <v>Cartagena/Los Dolores</v>
          </cell>
          <cell r="C22">
            <v>48</v>
          </cell>
          <cell r="D22">
            <v>1176</v>
          </cell>
          <cell r="E22">
            <v>1224</v>
          </cell>
          <cell r="F22">
            <v>616</v>
          </cell>
          <cell r="G22">
            <v>2811</v>
          </cell>
          <cell r="H22">
            <v>38</v>
          </cell>
        </row>
        <row r="23">
          <cell r="B23" t="str">
            <v>Cartagena/Mar Menor</v>
          </cell>
          <cell r="C23">
            <v>33</v>
          </cell>
          <cell r="D23">
            <v>536</v>
          </cell>
          <cell r="E23">
            <v>569</v>
          </cell>
          <cell r="F23">
            <v>309</v>
          </cell>
          <cell r="G23">
            <v>1544</v>
          </cell>
          <cell r="H23">
            <v>27</v>
          </cell>
        </row>
        <row r="24">
          <cell r="B24" t="str">
            <v>Cartagena/Molinos Margafones</v>
          </cell>
          <cell r="C24">
            <v>52</v>
          </cell>
          <cell r="D24">
            <v>431</v>
          </cell>
          <cell r="E24">
            <v>483</v>
          </cell>
          <cell r="F24">
            <v>279</v>
          </cell>
          <cell r="G24">
            <v>1505</v>
          </cell>
          <cell r="H24">
            <v>34</v>
          </cell>
        </row>
        <row r="25">
          <cell r="B25" t="str">
            <v>Cartagena/Oeste</v>
          </cell>
          <cell r="C25">
            <v>80</v>
          </cell>
          <cell r="D25">
            <v>1071</v>
          </cell>
          <cell r="E25">
            <v>1151</v>
          </cell>
          <cell r="F25">
            <v>481</v>
          </cell>
          <cell r="G25">
            <v>3018</v>
          </cell>
          <cell r="H25">
            <v>41</v>
          </cell>
        </row>
        <row r="26">
          <cell r="B26" t="str">
            <v>Cartagena/Pozo Estrecho</v>
          </cell>
          <cell r="C26">
            <v>18</v>
          </cell>
          <cell r="D26">
            <v>400</v>
          </cell>
          <cell r="E26">
            <v>418</v>
          </cell>
          <cell r="F26">
            <v>206</v>
          </cell>
          <cell r="G26">
            <v>1080</v>
          </cell>
          <cell r="H26">
            <v>18</v>
          </cell>
        </row>
        <row r="27">
          <cell r="B27" t="str">
            <v>Cartagena/San Antón</v>
          </cell>
          <cell r="C27">
            <v>60</v>
          </cell>
          <cell r="D27">
            <v>736</v>
          </cell>
          <cell r="E27">
            <v>796</v>
          </cell>
          <cell r="F27">
            <v>338</v>
          </cell>
          <cell r="G27">
            <v>1667</v>
          </cell>
          <cell r="H27">
            <v>28</v>
          </cell>
        </row>
        <row r="28">
          <cell r="B28" t="str">
            <v>Cartagena/Santa Lucía</v>
          </cell>
          <cell r="C28">
            <v>12</v>
          </cell>
          <cell r="D28">
            <v>448</v>
          </cell>
          <cell r="E28">
            <v>460</v>
          </cell>
          <cell r="F28">
            <v>168</v>
          </cell>
          <cell r="G28">
            <v>759</v>
          </cell>
          <cell r="H28">
            <v>41</v>
          </cell>
        </row>
        <row r="29">
          <cell r="B29" t="str">
            <v>Cehegín</v>
          </cell>
          <cell r="C29">
            <v>49</v>
          </cell>
          <cell r="D29">
            <v>552</v>
          </cell>
          <cell r="E29">
            <v>601</v>
          </cell>
          <cell r="F29">
            <v>372</v>
          </cell>
          <cell r="G29">
            <v>2097</v>
          </cell>
          <cell r="H29">
            <v>40</v>
          </cell>
        </row>
        <row r="30">
          <cell r="B30" t="str">
            <v>Ceutí</v>
          </cell>
          <cell r="C30">
            <v>82</v>
          </cell>
          <cell r="D30">
            <v>513</v>
          </cell>
          <cell r="E30">
            <v>595</v>
          </cell>
          <cell r="F30">
            <v>193</v>
          </cell>
          <cell r="G30">
            <v>1096</v>
          </cell>
          <cell r="H30">
            <v>34</v>
          </cell>
        </row>
        <row r="31">
          <cell r="B31" t="str">
            <v>Cieza/Este</v>
          </cell>
          <cell r="C31">
            <v>39</v>
          </cell>
          <cell r="D31">
            <v>658</v>
          </cell>
          <cell r="E31">
            <v>697</v>
          </cell>
          <cell r="F31">
            <v>319</v>
          </cell>
          <cell r="G31">
            <v>1744</v>
          </cell>
          <cell r="H31">
            <v>49</v>
          </cell>
        </row>
        <row r="32">
          <cell r="B32" t="str">
            <v>Cieza/Oeste</v>
          </cell>
          <cell r="C32">
            <v>84</v>
          </cell>
          <cell r="D32">
            <v>784</v>
          </cell>
          <cell r="E32">
            <v>868</v>
          </cell>
          <cell r="F32">
            <v>289</v>
          </cell>
          <cell r="G32">
            <v>1878</v>
          </cell>
          <cell r="H32">
            <v>81</v>
          </cell>
        </row>
        <row r="33">
          <cell r="B33" t="str">
            <v>Fortuna</v>
          </cell>
          <cell r="C33">
            <v>34</v>
          </cell>
          <cell r="D33">
            <v>593</v>
          </cell>
          <cell r="E33">
            <v>627</v>
          </cell>
          <cell r="F33">
            <v>185</v>
          </cell>
          <cell r="G33">
            <v>1005</v>
          </cell>
          <cell r="H33">
            <v>48</v>
          </cell>
        </row>
        <row r="34">
          <cell r="B34" t="str">
            <v>Fuente Álamo</v>
          </cell>
          <cell r="C34">
            <v>24</v>
          </cell>
          <cell r="D34">
            <v>781</v>
          </cell>
          <cell r="E34">
            <v>805</v>
          </cell>
          <cell r="F34">
            <v>328</v>
          </cell>
          <cell r="G34">
            <v>1387</v>
          </cell>
          <cell r="H34">
            <v>57</v>
          </cell>
        </row>
        <row r="35">
          <cell r="B35" t="str">
            <v>Jumilla</v>
          </cell>
          <cell r="C35">
            <v>123</v>
          </cell>
          <cell r="D35">
            <v>1309</v>
          </cell>
          <cell r="E35">
            <v>1432</v>
          </cell>
          <cell r="F35">
            <v>442</v>
          </cell>
          <cell r="G35">
            <v>2458</v>
          </cell>
          <cell r="H35">
            <v>67</v>
          </cell>
        </row>
        <row r="36">
          <cell r="B36" t="str">
            <v>La Manga</v>
          </cell>
          <cell r="C36">
            <v>6</v>
          </cell>
          <cell r="D36">
            <v>122</v>
          </cell>
          <cell r="E36">
            <v>128</v>
          </cell>
          <cell r="F36">
            <v>155</v>
          </cell>
          <cell r="G36">
            <v>795</v>
          </cell>
          <cell r="H36">
            <v>26</v>
          </cell>
        </row>
        <row r="37">
          <cell r="B37" t="str">
            <v>La Unión</v>
          </cell>
          <cell r="C37">
            <v>118</v>
          </cell>
          <cell r="D37">
            <v>837</v>
          </cell>
          <cell r="E37">
            <v>955</v>
          </cell>
          <cell r="F37">
            <v>373</v>
          </cell>
          <cell r="G37">
            <v>1671</v>
          </cell>
          <cell r="H37">
            <v>93</v>
          </cell>
        </row>
        <row r="38">
          <cell r="B38" t="str">
            <v>Las Torres de Cotillas</v>
          </cell>
          <cell r="C38">
            <v>92</v>
          </cell>
          <cell r="D38">
            <v>891</v>
          </cell>
          <cell r="E38">
            <v>983</v>
          </cell>
          <cell r="F38">
            <v>328</v>
          </cell>
          <cell r="G38">
            <v>1956</v>
          </cell>
          <cell r="H38">
            <v>91</v>
          </cell>
        </row>
        <row r="39">
          <cell r="B39" t="str">
            <v>Lorca/Centro</v>
          </cell>
          <cell r="C39">
            <v>114</v>
          </cell>
          <cell r="D39">
            <v>990</v>
          </cell>
          <cell r="E39">
            <v>1104</v>
          </cell>
          <cell r="F39">
            <v>400</v>
          </cell>
          <cell r="G39">
            <v>1932</v>
          </cell>
          <cell r="H39">
            <v>38</v>
          </cell>
        </row>
        <row r="40">
          <cell r="B40" t="str">
            <v>Lorca/La Paca</v>
          </cell>
          <cell r="C40">
            <v>2</v>
          </cell>
          <cell r="D40">
            <v>92</v>
          </cell>
          <cell r="E40">
            <v>94</v>
          </cell>
          <cell r="F40">
            <v>61</v>
          </cell>
          <cell r="G40">
            <v>527</v>
          </cell>
          <cell r="H40">
            <v>6</v>
          </cell>
        </row>
        <row r="41">
          <cell r="B41" t="str">
            <v>Lorca/San Diego</v>
          </cell>
          <cell r="C41">
            <v>119</v>
          </cell>
          <cell r="D41">
            <v>1519</v>
          </cell>
          <cell r="E41">
            <v>1638</v>
          </cell>
          <cell r="F41">
            <v>406</v>
          </cell>
          <cell r="G41">
            <v>2261</v>
          </cell>
          <cell r="H41">
            <v>112</v>
          </cell>
        </row>
        <row r="42">
          <cell r="B42" t="str">
            <v>Lorca/San José</v>
          </cell>
          <cell r="C42">
            <v>117</v>
          </cell>
          <cell r="D42">
            <v>1314</v>
          </cell>
          <cell r="E42">
            <v>1431</v>
          </cell>
          <cell r="F42">
            <v>431</v>
          </cell>
          <cell r="G42">
            <v>2143</v>
          </cell>
          <cell r="H42">
            <v>56</v>
          </cell>
        </row>
        <row r="43">
          <cell r="B43" t="str">
            <v>Lorca/Sutullena</v>
          </cell>
          <cell r="C43">
            <v>41</v>
          </cell>
          <cell r="D43">
            <v>763</v>
          </cell>
          <cell r="E43">
            <v>804</v>
          </cell>
          <cell r="F43">
            <v>298</v>
          </cell>
          <cell r="G43">
            <v>1697</v>
          </cell>
          <cell r="H43">
            <v>52</v>
          </cell>
        </row>
        <row r="44">
          <cell r="B44" t="str">
            <v>Lorquí</v>
          </cell>
          <cell r="C44">
            <v>31</v>
          </cell>
          <cell r="D44">
            <v>286</v>
          </cell>
          <cell r="E44">
            <v>317</v>
          </cell>
          <cell r="F44">
            <v>111</v>
          </cell>
          <cell r="G44">
            <v>657</v>
          </cell>
          <cell r="H44">
            <v>13</v>
          </cell>
        </row>
        <row r="45">
          <cell r="B45" t="str">
            <v>Los Alcázares</v>
          </cell>
          <cell r="C45">
            <v>93</v>
          </cell>
          <cell r="D45">
            <v>556</v>
          </cell>
          <cell r="E45">
            <v>649</v>
          </cell>
          <cell r="F45">
            <v>224</v>
          </cell>
          <cell r="G45">
            <v>1334</v>
          </cell>
          <cell r="H45">
            <v>65</v>
          </cell>
        </row>
        <row r="46">
          <cell r="B46" t="str">
            <v>Mazarrón</v>
          </cell>
          <cell r="C46">
            <v>81</v>
          </cell>
          <cell r="D46">
            <v>618</v>
          </cell>
          <cell r="E46">
            <v>699</v>
          </cell>
          <cell r="F46">
            <v>328</v>
          </cell>
          <cell r="G46">
            <v>2280</v>
          </cell>
          <cell r="H46">
            <v>62</v>
          </cell>
        </row>
        <row r="47">
          <cell r="B47" t="str">
            <v>Molina Norte</v>
          </cell>
          <cell r="C47">
            <v>128</v>
          </cell>
          <cell r="D47">
            <v>1563</v>
          </cell>
          <cell r="E47">
            <v>1691</v>
          </cell>
          <cell r="F47">
            <v>626</v>
          </cell>
          <cell r="G47">
            <v>3128</v>
          </cell>
          <cell r="H47">
            <v>62</v>
          </cell>
        </row>
        <row r="48">
          <cell r="B48" t="str">
            <v>Molina Sur</v>
          </cell>
          <cell r="C48">
            <v>127</v>
          </cell>
          <cell r="D48">
            <v>1259</v>
          </cell>
          <cell r="E48">
            <v>1386</v>
          </cell>
          <cell r="F48">
            <v>655</v>
          </cell>
          <cell r="G48">
            <v>3125</v>
          </cell>
          <cell r="H48">
            <v>86</v>
          </cell>
        </row>
        <row r="49">
          <cell r="B49" t="str">
            <v>Moratalla</v>
          </cell>
          <cell r="C49">
            <v>25</v>
          </cell>
          <cell r="D49">
            <v>334</v>
          </cell>
          <cell r="E49">
            <v>359</v>
          </cell>
          <cell r="F49">
            <v>231</v>
          </cell>
          <cell r="G49">
            <v>1379</v>
          </cell>
          <cell r="H49">
            <v>18</v>
          </cell>
        </row>
        <row r="50">
          <cell r="B50" t="str">
            <v>Mula</v>
          </cell>
          <cell r="C50">
            <v>85</v>
          </cell>
          <cell r="D50">
            <v>755</v>
          </cell>
          <cell r="E50">
            <v>840</v>
          </cell>
          <cell r="F50">
            <v>444</v>
          </cell>
          <cell r="G50">
            <v>2580</v>
          </cell>
          <cell r="H50">
            <v>66</v>
          </cell>
        </row>
        <row r="51">
          <cell r="B51" t="str">
            <v>Murcia/Algezares</v>
          </cell>
          <cell r="C51">
            <v>60</v>
          </cell>
          <cell r="D51">
            <v>541</v>
          </cell>
          <cell r="E51">
            <v>601</v>
          </cell>
          <cell r="F51">
            <v>215</v>
          </cell>
          <cell r="G51">
            <v>1103</v>
          </cell>
          <cell r="H51">
            <v>16</v>
          </cell>
        </row>
        <row r="52">
          <cell r="B52" t="str">
            <v>Murcia/Aljucer</v>
          </cell>
          <cell r="C52">
            <v>65</v>
          </cell>
          <cell r="D52">
            <v>364</v>
          </cell>
          <cell r="E52">
            <v>429</v>
          </cell>
          <cell r="F52">
            <v>136</v>
          </cell>
          <cell r="G52">
            <v>807</v>
          </cell>
          <cell r="H52">
            <v>31</v>
          </cell>
        </row>
        <row r="53">
          <cell r="B53" t="str">
            <v>Murcia/Alquerías</v>
          </cell>
          <cell r="C53">
            <v>28</v>
          </cell>
          <cell r="D53">
            <v>615</v>
          </cell>
          <cell r="E53">
            <v>643</v>
          </cell>
          <cell r="F53">
            <v>222</v>
          </cell>
          <cell r="G53">
            <v>1363</v>
          </cell>
          <cell r="H53">
            <v>53</v>
          </cell>
        </row>
        <row r="54">
          <cell r="B54" t="str">
            <v>Murcia/Barrio del Carmen</v>
          </cell>
          <cell r="C54">
            <v>67</v>
          </cell>
          <cell r="D54">
            <v>726</v>
          </cell>
          <cell r="E54">
            <v>793</v>
          </cell>
          <cell r="F54">
            <v>405</v>
          </cell>
          <cell r="G54">
            <v>1735</v>
          </cell>
          <cell r="H54">
            <v>68</v>
          </cell>
        </row>
        <row r="55">
          <cell r="B55" t="str">
            <v>Murcia/Beniaján</v>
          </cell>
          <cell r="C55">
            <v>120</v>
          </cell>
          <cell r="D55">
            <v>1086</v>
          </cell>
          <cell r="E55">
            <v>1206</v>
          </cell>
          <cell r="F55">
            <v>401</v>
          </cell>
          <cell r="G55">
            <v>2074</v>
          </cell>
          <cell r="H55">
            <v>69</v>
          </cell>
        </row>
        <row r="56">
          <cell r="B56" t="str">
            <v>Murcia/Cabezo de Torres</v>
          </cell>
          <cell r="C56">
            <v>94</v>
          </cell>
          <cell r="D56">
            <v>950</v>
          </cell>
          <cell r="E56">
            <v>1044</v>
          </cell>
          <cell r="F56">
            <v>384</v>
          </cell>
          <cell r="G56">
            <v>1687</v>
          </cell>
          <cell r="H56">
            <v>74</v>
          </cell>
        </row>
        <row r="57">
          <cell r="B57" t="str">
            <v>Murcia/Campo de Cartagena</v>
          </cell>
          <cell r="C57">
            <v>14</v>
          </cell>
          <cell r="D57">
            <v>466</v>
          </cell>
          <cell r="E57">
            <v>480</v>
          </cell>
          <cell r="F57">
            <v>250</v>
          </cell>
          <cell r="G57">
            <v>1190</v>
          </cell>
          <cell r="H57">
            <v>66</v>
          </cell>
        </row>
        <row r="58">
          <cell r="B58" t="str">
            <v>Murcia/Centro</v>
          </cell>
          <cell r="C58">
            <v>102</v>
          </cell>
          <cell r="D58">
            <v>624</v>
          </cell>
          <cell r="E58">
            <v>726</v>
          </cell>
          <cell r="F58">
            <v>404</v>
          </cell>
          <cell r="G58">
            <v>2539</v>
          </cell>
          <cell r="H58">
            <v>56</v>
          </cell>
        </row>
        <row r="59">
          <cell r="B59" t="str">
            <v>Murcia/El Palmar</v>
          </cell>
          <cell r="C59">
            <v>58</v>
          </cell>
          <cell r="D59">
            <v>879</v>
          </cell>
          <cell r="E59">
            <v>937</v>
          </cell>
          <cell r="F59">
            <v>434</v>
          </cell>
          <cell r="G59">
            <v>2134</v>
          </cell>
          <cell r="H59">
            <v>21</v>
          </cell>
        </row>
        <row r="60">
          <cell r="B60" t="str">
            <v>Murcia/El Ranero</v>
          </cell>
          <cell r="C60">
            <v>71</v>
          </cell>
          <cell r="D60">
            <v>584</v>
          </cell>
          <cell r="E60">
            <v>655</v>
          </cell>
          <cell r="F60">
            <v>228</v>
          </cell>
          <cell r="G60">
            <v>1247</v>
          </cell>
          <cell r="H60">
            <v>33</v>
          </cell>
        </row>
        <row r="61">
          <cell r="B61" t="str">
            <v>Murcia/Espinardo</v>
          </cell>
          <cell r="C61">
            <v>171</v>
          </cell>
          <cell r="D61">
            <v>1238</v>
          </cell>
          <cell r="E61">
            <v>1409</v>
          </cell>
          <cell r="F61">
            <v>372</v>
          </cell>
          <cell r="G61">
            <v>1954</v>
          </cell>
          <cell r="H61">
            <v>50</v>
          </cell>
        </row>
        <row r="62">
          <cell r="B62" t="str">
            <v>Murcia/Floridablanca</v>
          </cell>
          <cell r="C62">
            <v>47</v>
          </cell>
          <cell r="D62">
            <v>423</v>
          </cell>
          <cell r="E62">
            <v>470</v>
          </cell>
          <cell r="F62">
            <v>222</v>
          </cell>
          <cell r="G62">
            <v>1293</v>
          </cell>
          <cell r="H62">
            <v>23</v>
          </cell>
        </row>
        <row r="63">
          <cell r="B63" t="str">
            <v>Murcia/Infante</v>
          </cell>
          <cell r="C63">
            <v>87</v>
          </cell>
          <cell r="D63">
            <v>716</v>
          </cell>
          <cell r="E63">
            <v>803</v>
          </cell>
          <cell r="F63">
            <v>377</v>
          </cell>
          <cell r="G63">
            <v>2503</v>
          </cell>
          <cell r="H63">
            <v>31</v>
          </cell>
        </row>
        <row r="64">
          <cell r="B64" t="str">
            <v>Murcia/La Alberca</v>
          </cell>
          <cell r="C64">
            <v>113</v>
          </cell>
          <cell r="D64">
            <v>959</v>
          </cell>
          <cell r="E64">
            <v>1072</v>
          </cell>
          <cell r="F64">
            <v>390</v>
          </cell>
          <cell r="G64">
            <v>2003</v>
          </cell>
          <cell r="H64">
            <v>59</v>
          </cell>
        </row>
        <row r="65">
          <cell r="B65" t="str">
            <v>Murcia/La Ñora</v>
          </cell>
          <cell r="C65">
            <v>64</v>
          </cell>
          <cell r="D65">
            <v>539</v>
          </cell>
          <cell r="E65">
            <v>603</v>
          </cell>
          <cell r="F65">
            <v>295</v>
          </cell>
          <cell r="G65">
            <v>1402</v>
          </cell>
          <cell r="H65">
            <v>43</v>
          </cell>
        </row>
        <row r="66">
          <cell r="B66" t="str">
            <v>Murcia/Llano de Brujas</v>
          </cell>
          <cell r="C66">
            <v>62</v>
          </cell>
          <cell r="D66">
            <v>510</v>
          </cell>
          <cell r="E66">
            <v>572</v>
          </cell>
          <cell r="F66">
            <v>240</v>
          </cell>
          <cell r="G66">
            <v>1130</v>
          </cell>
          <cell r="H66">
            <v>34</v>
          </cell>
        </row>
        <row r="67">
          <cell r="B67" t="str">
            <v>Murcia/Monteagudo</v>
          </cell>
          <cell r="C67">
            <v>39</v>
          </cell>
          <cell r="D67">
            <v>516</v>
          </cell>
          <cell r="E67">
            <v>555</v>
          </cell>
          <cell r="F67">
            <v>233</v>
          </cell>
          <cell r="G67">
            <v>1426</v>
          </cell>
          <cell r="H67">
            <v>28</v>
          </cell>
        </row>
        <row r="68">
          <cell r="B68" t="str">
            <v>Murcia/Nonduermas</v>
          </cell>
          <cell r="C68">
            <v>20</v>
          </cell>
          <cell r="D68">
            <v>419</v>
          </cell>
          <cell r="E68">
            <v>439</v>
          </cell>
          <cell r="F68">
            <v>239</v>
          </cell>
          <cell r="G68">
            <v>1281</v>
          </cell>
          <cell r="H68">
            <v>43</v>
          </cell>
        </row>
        <row r="69">
          <cell r="B69" t="str">
            <v>Murcia/Puente Tocinos</v>
          </cell>
          <cell r="C69">
            <v>42</v>
          </cell>
          <cell r="D69">
            <v>569</v>
          </cell>
          <cell r="E69">
            <v>611</v>
          </cell>
          <cell r="F69">
            <v>302</v>
          </cell>
          <cell r="G69">
            <v>1361</v>
          </cell>
          <cell r="H69">
            <v>50</v>
          </cell>
        </row>
        <row r="70">
          <cell r="B70" t="str">
            <v>Murcia/San Andrés</v>
          </cell>
          <cell r="C70">
            <v>136</v>
          </cell>
          <cell r="D70">
            <v>1209</v>
          </cell>
          <cell r="E70">
            <v>1345</v>
          </cell>
          <cell r="F70">
            <v>719</v>
          </cell>
          <cell r="G70">
            <v>3832</v>
          </cell>
          <cell r="H70">
            <v>117</v>
          </cell>
        </row>
        <row r="71">
          <cell r="B71" t="str">
            <v>Murcia/Sangonera La Verde</v>
          </cell>
          <cell r="C71">
            <v>47</v>
          </cell>
          <cell r="D71">
            <v>448</v>
          </cell>
          <cell r="E71">
            <v>495</v>
          </cell>
          <cell r="F71">
            <v>160</v>
          </cell>
          <cell r="G71">
            <v>791</v>
          </cell>
          <cell r="H71">
            <v>13</v>
          </cell>
        </row>
        <row r="72">
          <cell r="B72" t="str">
            <v>Murcia/Santa María de Gracia</v>
          </cell>
          <cell r="C72">
            <v>47</v>
          </cell>
          <cell r="D72">
            <v>483</v>
          </cell>
          <cell r="E72">
            <v>530</v>
          </cell>
          <cell r="F72">
            <v>365</v>
          </cell>
          <cell r="G72">
            <v>2053</v>
          </cell>
          <cell r="H72">
            <v>41</v>
          </cell>
        </row>
        <row r="73">
          <cell r="B73" t="str">
            <v>Murcia/Sur</v>
          </cell>
          <cell r="C73">
            <v>107</v>
          </cell>
          <cell r="D73">
            <v>1189</v>
          </cell>
          <cell r="E73">
            <v>1296</v>
          </cell>
          <cell r="F73">
            <v>365</v>
          </cell>
          <cell r="G73">
            <v>2064</v>
          </cell>
          <cell r="H73">
            <v>116</v>
          </cell>
        </row>
        <row r="74">
          <cell r="B74" t="str">
            <v>Murcia/Vista Alegre</v>
          </cell>
          <cell r="C74">
            <v>134</v>
          </cell>
          <cell r="D74">
            <v>1651</v>
          </cell>
          <cell r="E74">
            <v>1785</v>
          </cell>
          <cell r="F74">
            <v>713</v>
          </cell>
          <cell r="G74">
            <v>3241</v>
          </cell>
          <cell r="H74">
            <v>111</v>
          </cell>
        </row>
        <row r="75">
          <cell r="B75" t="str">
            <v>Murcia/Vistabella</v>
          </cell>
          <cell r="C75">
            <v>25</v>
          </cell>
          <cell r="D75">
            <v>453</v>
          </cell>
          <cell r="E75">
            <v>478</v>
          </cell>
          <cell r="F75">
            <v>293</v>
          </cell>
          <cell r="G75">
            <v>1703</v>
          </cell>
          <cell r="H75">
            <v>11</v>
          </cell>
        </row>
        <row r="76">
          <cell r="B76" t="str">
            <v>Murcia/Zarandona</v>
          </cell>
          <cell r="C76">
            <v>19</v>
          </cell>
          <cell r="D76">
            <v>237</v>
          </cell>
          <cell r="E76">
            <v>256</v>
          </cell>
          <cell r="F76">
            <v>134</v>
          </cell>
          <cell r="G76">
            <v>533</v>
          </cell>
          <cell r="H76">
            <v>34</v>
          </cell>
        </row>
        <row r="77">
          <cell r="B77" t="str">
            <v>Puerto de Mazarrón</v>
          </cell>
          <cell r="C77">
            <v>83</v>
          </cell>
          <cell r="D77">
            <v>552</v>
          </cell>
          <cell r="E77">
            <v>635</v>
          </cell>
          <cell r="F77">
            <v>148</v>
          </cell>
          <cell r="G77">
            <v>987</v>
          </cell>
          <cell r="H77">
            <v>11</v>
          </cell>
        </row>
        <row r="78">
          <cell r="B78" t="str">
            <v>Puerto Lumbreras</v>
          </cell>
          <cell r="C78">
            <v>22</v>
          </cell>
          <cell r="D78">
            <v>657</v>
          </cell>
          <cell r="E78">
            <v>679</v>
          </cell>
          <cell r="F78">
            <v>270</v>
          </cell>
          <cell r="G78">
            <v>2058</v>
          </cell>
          <cell r="H78">
            <v>32</v>
          </cell>
        </row>
        <row r="79">
          <cell r="B79" t="str">
            <v>San Javier</v>
          </cell>
          <cell r="C79">
            <v>112</v>
          </cell>
          <cell r="D79">
            <v>1190</v>
          </cell>
          <cell r="E79">
            <v>1302</v>
          </cell>
          <cell r="F79">
            <v>438</v>
          </cell>
          <cell r="G79">
            <v>2449</v>
          </cell>
          <cell r="H79">
            <v>120</v>
          </cell>
        </row>
        <row r="80">
          <cell r="B80" t="str">
            <v>San Pedro del Pinatar</v>
          </cell>
          <cell r="C80">
            <v>60</v>
          </cell>
          <cell r="D80">
            <v>952</v>
          </cell>
          <cell r="E80">
            <v>1012</v>
          </cell>
          <cell r="F80">
            <v>405</v>
          </cell>
          <cell r="G80">
            <v>2256</v>
          </cell>
          <cell r="H80">
            <v>57</v>
          </cell>
        </row>
        <row r="81">
          <cell r="B81" t="str">
            <v>Santomera</v>
          </cell>
          <cell r="C81">
            <v>75</v>
          </cell>
          <cell r="D81">
            <v>679</v>
          </cell>
          <cell r="E81">
            <v>754</v>
          </cell>
          <cell r="F81">
            <v>272</v>
          </cell>
          <cell r="G81">
            <v>1544</v>
          </cell>
          <cell r="H81">
            <v>19</v>
          </cell>
        </row>
        <row r="82">
          <cell r="B82" t="str">
            <v>Torre Pacheco/Este</v>
          </cell>
          <cell r="C82">
            <v>68</v>
          </cell>
          <cell r="D82">
            <v>899</v>
          </cell>
          <cell r="E82">
            <v>967</v>
          </cell>
          <cell r="F82">
            <v>320</v>
          </cell>
          <cell r="G82">
            <v>1526</v>
          </cell>
          <cell r="H82">
            <v>101</v>
          </cell>
        </row>
        <row r="83">
          <cell r="B83" t="str">
            <v>Torre Pacheco/Oeste</v>
          </cell>
          <cell r="C83">
            <v>54</v>
          </cell>
          <cell r="D83">
            <v>807</v>
          </cell>
          <cell r="E83">
            <v>861</v>
          </cell>
          <cell r="F83">
            <v>228</v>
          </cell>
          <cell r="G83">
            <v>1330</v>
          </cell>
          <cell r="H83">
            <v>89</v>
          </cell>
        </row>
        <row r="84">
          <cell r="B84" t="str">
            <v>Totana/Norte</v>
          </cell>
          <cell r="C84">
            <v>75</v>
          </cell>
          <cell r="D84">
            <v>954</v>
          </cell>
          <cell r="E84">
            <v>1029</v>
          </cell>
          <cell r="F84">
            <v>314</v>
          </cell>
          <cell r="G84">
            <v>1654</v>
          </cell>
          <cell r="H84">
            <v>49</v>
          </cell>
        </row>
        <row r="85">
          <cell r="B85" t="str">
            <v>Totana/Sur</v>
          </cell>
          <cell r="C85">
            <v>73</v>
          </cell>
          <cell r="D85">
            <v>711</v>
          </cell>
          <cell r="E85">
            <v>784</v>
          </cell>
          <cell r="F85">
            <v>187</v>
          </cell>
          <cell r="G85">
            <v>1281</v>
          </cell>
          <cell r="H85">
            <v>32</v>
          </cell>
        </row>
        <row r="86">
          <cell r="B86" t="str">
            <v>Yecla/Este</v>
          </cell>
          <cell r="C86">
            <v>49</v>
          </cell>
          <cell r="D86">
            <v>763</v>
          </cell>
          <cell r="E86">
            <v>812</v>
          </cell>
          <cell r="F86">
            <v>355</v>
          </cell>
          <cell r="G86">
            <v>2585</v>
          </cell>
          <cell r="H86">
            <v>53</v>
          </cell>
        </row>
        <row r="87">
          <cell r="B87" t="str">
            <v>Yecla/Oeste</v>
          </cell>
          <cell r="C87">
            <v>87</v>
          </cell>
          <cell r="D87">
            <v>771</v>
          </cell>
          <cell r="E87">
            <v>858</v>
          </cell>
          <cell r="F87">
            <v>340</v>
          </cell>
          <cell r="G87">
            <v>1538</v>
          </cell>
          <cell r="H87">
            <v>67</v>
          </cell>
        </row>
      </sheetData>
      <sheetData sheetId="12">
        <row r="1">
          <cell r="A1" t="str">
            <v>Área de salud</v>
          </cell>
          <cell r="B1" t="str">
            <v>00 a 01 años</v>
          </cell>
          <cell r="C1" t="str">
            <v>02 a 09 años</v>
          </cell>
          <cell r="D1" t="str">
            <v>TOTAL 00 A 09 AÑOS</v>
          </cell>
          <cell r="E1" t="str">
            <v>60 a 64 años</v>
          </cell>
          <cell r="F1" t="str">
            <v>65 o más años</v>
          </cell>
          <cell r="G1" t="str">
            <v>EMBARAZADAS</v>
          </cell>
        </row>
        <row r="2">
          <cell r="A2" t="str">
            <v>Área 1</v>
          </cell>
          <cell r="B2">
            <v>1071</v>
          </cell>
          <cell r="C2">
            <v>10633</v>
          </cell>
          <cell r="D2">
            <v>11704</v>
          </cell>
          <cell r="E2">
            <v>4987</v>
          </cell>
          <cell r="F2">
            <v>25771</v>
          </cell>
          <cell r="G2">
            <v>744</v>
          </cell>
        </row>
        <row r="3">
          <cell r="A3" t="str">
            <v>Área 2</v>
          </cell>
          <cell r="B3">
            <v>914</v>
          </cell>
          <cell r="C3">
            <v>10437</v>
          </cell>
          <cell r="D3">
            <v>11351</v>
          </cell>
          <cell r="E3">
            <v>5149</v>
          </cell>
          <cell r="F3">
            <v>27211</v>
          </cell>
          <cell r="G3">
            <v>617</v>
          </cell>
        </row>
        <row r="4">
          <cell r="A4" t="str">
            <v>Área 3</v>
          </cell>
          <cell r="B4">
            <v>708</v>
          </cell>
          <cell r="C4">
            <v>8452</v>
          </cell>
          <cell r="D4">
            <v>9160</v>
          </cell>
          <cell r="E4">
            <v>2932</v>
          </cell>
          <cell r="F4">
            <v>17109</v>
          </cell>
          <cell r="G4">
            <v>481</v>
          </cell>
        </row>
        <row r="5">
          <cell r="A5" t="str">
            <v>Área 4</v>
          </cell>
          <cell r="B5">
            <v>212</v>
          </cell>
          <cell r="C5">
            <v>2899</v>
          </cell>
          <cell r="D5">
            <v>3111</v>
          </cell>
          <cell r="E5">
            <v>1734</v>
          </cell>
          <cell r="F5">
            <v>9808</v>
          </cell>
          <cell r="G5">
            <v>242</v>
          </cell>
        </row>
        <row r="6">
          <cell r="A6" t="str">
            <v>Área 5</v>
          </cell>
          <cell r="B6">
            <v>259</v>
          </cell>
          <cell r="C6">
            <v>2843</v>
          </cell>
          <cell r="D6">
            <v>3102</v>
          </cell>
          <cell r="E6">
            <v>1137</v>
          </cell>
          <cell r="F6">
            <v>6581</v>
          </cell>
          <cell r="G6">
            <v>187</v>
          </cell>
        </row>
        <row r="7">
          <cell r="A7" t="str">
            <v>Área 6</v>
          </cell>
          <cell r="B7">
            <v>1195</v>
          </cell>
          <cell r="C7">
            <v>11268</v>
          </cell>
          <cell r="D7">
            <v>12463</v>
          </cell>
          <cell r="E7">
            <v>4957</v>
          </cell>
          <cell r="F7">
            <v>26263</v>
          </cell>
          <cell r="G7">
            <v>829</v>
          </cell>
        </row>
        <row r="8">
          <cell r="A8" t="str">
            <v>Área 7</v>
          </cell>
          <cell r="B8">
            <v>765</v>
          </cell>
          <cell r="C8">
            <v>7998</v>
          </cell>
          <cell r="D8">
            <v>8763</v>
          </cell>
          <cell r="E8">
            <v>3523</v>
          </cell>
          <cell r="F8">
            <v>19210</v>
          </cell>
          <cell r="G8">
            <v>532</v>
          </cell>
        </row>
        <row r="9">
          <cell r="A9" t="str">
            <v>Área 8</v>
          </cell>
          <cell r="B9">
            <v>387</v>
          </cell>
          <cell r="C9">
            <v>4404</v>
          </cell>
          <cell r="D9">
            <v>4791</v>
          </cell>
          <cell r="E9">
            <v>1615</v>
          </cell>
          <cell r="F9">
            <v>8895</v>
          </cell>
          <cell r="G9">
            <v>432</v>
          </cell>
        </row>
        <row r="10">
          <cell r="A10" t="str">
            <v>Área 9</v>
          </cell>
          <cell r="B10">
            <v>156</v>
          </cell>
          <cell r="C10">
            <v>2120</v>
          </cell>
          <cell r="D10">
            <v>2276</v>
          </cell>
          <cell r="E10">
            <v>928</v>
          </cell>
          <cell r="F10">
            <v>5464</v>
          </cell>
          <cell r="G10">
            <v>167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A2" sqref="A2:D46"/>
    </sheetView>
  </sheetViews>
  <sheetFormatPr baseColWidth="10" defaultRowHeight="14.4" x14ac:dyDescent="0.3"/>
  <cols>
    <col min="1" max="1" width="27.109375" bestFit="1" customWidth="1"/>
    <col min="2" max="2" width="18.6640625" bestFit="1" customWidth="1"/>
    <col min="3" max="3" width="9.6640625" bestFit="1" customWidth="1"/>
    <col min="4" max="4" width="9.88671875" bestFit="1" customWidth="1"/>
  </cols>
  <sheetData>
    <row r="1" spans="1:4" x14ac:dyDescent="0.3">
      <c r="A1" s="7"/>
      <c r="B1" s="1" t="s">
        <v>3</v>
      </c>
      <c r="C1" s="1" t="s">
        <v>2</v>
      </c>
      <c r="D1" s="8" t="s">
        <v>1</v>
      </c>
    </row>
    <row r="2" spans="1:4" x14ac:dyDescent="0.3">
      <c r="A2" s="9" t="s">
        <v>4</v>
      </c>
      <c r="B2" s="4">
        <f>IFERROR(VLOOKUP(A2,[1]Numerador_VACUNADOS_MUNICIPIO!$A$2:$G$47,2,FALSE),0)</f>
        <v>36</v>
      </c>
      <c r="C2" s="4">
        <v>59</v>
      </c>
      <c r="D2" s="10">
        <f>IFERROR(B2/C2,"  -  ")</f>
        <v>0.61016949152542377</v>
      </c>
    </row>
    <row r="3" spans="1:4" x14ac:dyDescent="0.3">
      <c r="A3" s="9" t="s">
        <v>32</v>
      </c>
      <c r="B3" s="4">
        <f>IFERROR(VLOOKUP(A3,[1]Numerador_VACUNADOS_MUNICIPIO!$A$2:$G$47,2,FALSE),0)</f>
        <v>26</v>
      </c>
      <c r="C3" s="4">
        <v>43</v>
      </c>
      <c r="D3" s="10">
        <f>IFERROR(B3/C3,"  -  ")</f>
        <v>0.60465116279069764</v>
      </c>
    </row>
    <row r="4" spans="1:4" x14ac:dyDescent="0.3">
      <c r="A4" s="9" t="s">
        <v>35</v>
      </c>
      <c r="B4" s="4">
        <f>IFERROR(VLOOKUP(A4,[1]Numerador_VACUNADOS_MUNICIPIO!$A$2:$G$47,2,FALSE),0)</f>
        <v>1</v>
      </c>
      <c r="C4" s="4">
        <v>2</v>
      </c>
      <c r="D4" s="10">
        <f>IFERROR(B4/C4,"  -  ")</f>
        <v>0.5</v>
      </c>
    </row>
    <row r="5" spans="1:4" x14ac:dyDescent="0.3">
      <c r="A5" s="9" t="s">
        <v>22</v>
      </c>
      <c r="B5" s="4">
        <f>IFERROR(VLOOKUP(A5,[1]Numerador_VACUNADOS_MUNICIPIO!$A$2:$G$47,2,FALSE),0)</f>
        <v>78</v>
      </c>
      <c r="C5" s="4">
        <v>163</v>
      </c>
      <c r="D5" s="10">
        <f>IFERROR(B5/C5,"  -  ")</f>
        <v>0.4785276073619632</v>
      </c>
    </row>
    <row r="6" spans="1:4" x14ac:dyDescent="0.3">
      <c r="A6" s="9" t="s">
        <v>13</v>
      </c>
      <c r="B6" s="4">
        <f>IFERROR(VLOOKUP(A6,[1]Numerador_VACUNADOS_MUNICIPIO!$A$2:$G$47,2,FALSE),0)</f>
        <v>119</v>
      </c>
      <c r="C6" s="4">
        <v>261</v>
      </c>
      <c r="D6" s="10">
        <f>IFERROR(B6/C6,"  -  ")</f>
        <v>0.45593869731800768</v>
      </c>
    </row>
    <row r="7" spans="1:4" x14ac:dyDescent="0.3">
      <c r="A7" s="9" t="s">
        <v>16</v>
      </c>
      <c r="B7" s="4">
        <f>IFERROR(VLOOKUP(A7,[1]Numerador_VACUNADOS_MUNICIPIO!$A$2:$G$47,2,FALSE),0)</f>
        <v>63</v>
      </c>
      <c r="C7" s="4">
        <v>142</v>
      </c>
      <c r="D7" s="10">
        <f>IFERROR(B7/C7,"  -  ")</f>
        <v>0.44366197183098594</v>
      </c>
    </row>
    <row r="8" spans="1:4" x14ac:dyDescent="0.3">
      <c r="A8" s="9" t="s">
        <v>30</v>
      </c>
      <c r="B8" s="4">
        <f>IFERROR(VLOOKUP(A8,[1]Numerador_VACUNADOS_MUNICIPIO!$A$2:$G$47,2,FALSE),0)</f>
        <v>163</v>
      </c>
      <c r="C8" s="4">
        <v>375</v>
      </c>
      <c r="D8" s="10">
        <f>IFERROR(B8/C8,"  -  ")</f>
        <v>0.43466666666666665</v>
      </c>
    </row>
    <row r="9" spans="1:4" x14ac:dyDescent="0.3">
      <c r="A9" s="9" t="s">
        <v>47</v>
      </c>
      <c r="B9" s="4">
        <f>IFERROR(VLOOKUP(A9,[1]Numerador_VACUNADOS_MUNICIPIO!$A$2:$G$47,2,FALSE),0)</f>
        <v>28</v>
      </c>
      <c r="C9" s="4">
        <v>67</v>
      </c>
      <c r="D9" s="10">
        <f>IFERROR(B9/C9,"  -  ")</f>
        <v>0.41791044776119401</v>
      </c>
    </row>
    <row r="10" spans="1:4" x14ac:dyDescent="0.3">
      <c r="A10" s="9" t="s">
        <v>14</v>
      </c>
      <c r="B10" s="4">
        <f>IFERROR(VLOOKUP(A10,[1]Numerador_VACUNADOS_MUNICIPIO!$A$2:$G$47,2,FALSE),0)</f>
        <v>64</v>
      </c>
      <c r="C10" s="4">
        <v>157</v>
      </c>
      <c r="D10" s="10">
        <f>IFERROR(B10/C10,"  -  ")</f>
        <v>0.40764331210191085</v>
      </c>
    </row>
    <row r="11" spans="1:4" x14ac:dyDescent="0.3">
      <c r="A11" s="9" t="s">
        <v>26</v>
      </c>
      <c r="B11" s="4">
        <f>IFERROR(VLOOKUP(A11,[1]Numerador_VACUNADOS_MUNICIPIO!$A$2:$G$47,2,FALSE),0)</f>
        <v>123</v>
      </c>
      <c r="C11" s="4">
        <v>310</v>
      </c>
      <c r="D11" s="10">
        <f>IFERROR(B11/C11,"  -  ")</f>
        <v>0.39677419354838711</v>
      </c>
    </row>
    <row r="12" spans="1:4" x14ac:dyDescent="0.3">
      <c r="A12" s="9" t="s">
        <v>41</v>
      </c>
      <c r="B12" s="4">
        <f>IFERROR(VLOOKUP(A12,[1]Numerador_VACUNADOS_MUNICIPIO!$A$2:$G$47,2,FALSE),0)</f>
        <v>75</v>
      </c>
      <c r="C12" s="4">
        <v>194</v>
      </c>
      <c r="D12" s="10">
        <f>IFERROR(B12/C12,"  -  ")</f>
        <v>0.38659793814432991</v>
      </c>
    </row>
    <row r="13" spans="1:4" x14ac:dyDescent="0.3">
      <c r="A13" s="9" t="s">
        <v>10</v>
      </c>
      <c r="B13" s="4">
        <f>IFERROR(VLOOKUP(A13,[1]Numerador_VACUNADOS_MUNICIPIO!$A$2:$G$47,2,FALSE),0)</f>
        <v>3</v>
      </c>
      <c r="C13" s="4">
        <v>8</v>
      </c>
      <c r="D13" s="10">
        <f>IFERROR(B13/C13,"  -  ")</f>
        <v>0.375</v>
      </c>
    </row>
    <row r="14" spans="1:4" x14ac:dyDescent="0.3">
      <c r="A14" s="9" t="s">
        <v>44</v>
      </c>
      <c r="B14" s="4">
        <f>IFERROR(VLOOKUP(A14,[1]Numerador_VACUNADOS_MUNICIPIO!$A$2:$G$47,2,FALSE),0)</f>
        <v>147</v>
      </c>
      <c r="C14" s="4">
        <v>393</v>
      </c>
      <c r="D14" s="10">
        <f>IFERROR(B14/C14,"  -  ")</f>
        <v>0.37404580152671757</v>
      </c>
    </row>
    <row r="15" spans="1:4" x14ac:dyDescent="0.3">
      <c r="A15" s="9" t="s">
        <v>46</v>
      </c>
      <c r="B15" s="4">
        <f>IFERROR(VLOOKUP(A15,[1]Numerador_VACUNADOS_MUNICIPIO!$A$2:$G$47,2,FALSE),0)</f>
        <v>114</v>
      </c>
      <c r="C15" s="4">
        <v>310</v>
      </c>
      <c r="D15" s="10">
        <f>IFERROR(B15/C15,"  -  ")</f>
        <v>0.36774193548387096</v>
      </c>
    </row>
    <row r="16" spans="1:4" x14ac:dyDescent="0.3">
      <c r="A16" s="9" t="s">
        <v>7</v>
      </c>
      <c r="B16" s="4">
        <f>IFERROR(VLOOKUP(A16,[1]Numerador_VACUNADOS_MUNICIPIO!$A$2:$G$47,2,FALSE),0)</f>
        <v>8</v>
      </c>
      <c r="C16" s="4">
        <v>22</v>
      </c>
      <c r="D16" s="10">
        <f>IFERROR(B16/C16,"  -  ")</f>
        <v>0.36363636363636365</v>
      </c>
    </row>
    <row r="17" spans="1:4" x14ac:dyDescent="0.3">
      <c r="A17" s="9" t="s">
        <v>45</v>
      </c>
      <c r="B17" s="4">
        <f>IFERROR(VLOOKUP(A17,[1]Numerador_VACUNADOS_MUNICIPIO!$A$2:$G$47,2,FALSE),0)</f>
        <v>4</v>
      </c>
      <c r="C17" s="4">
        <v>11</v>
      </c>
      <c r="D17" s="10">
        <f>IFERROR(B17/C17,"  -  ")</f>
        <v>0.36363636363636365</v>
      </c>
    </row>
    <row r="18" spans="1:4" x14ac:dyDescent="0.3">
      <c r="A18" s="9" t="s">
        <v>9</v>
      </c>
      <c r="B18" s="4">
        <f>IFERROR(VLOOKUP(A18,[1]Numerador_VACUNADOS_MUNICIPIO!$A$2:$G$47,2,FALSE),0)</f>
        <v>93</v>
      </c>
      <c r="C18" s="4">
        <v>258</v>
      </c>
      <c r="D18" s="10">
        <f>IFERROR(B18/C18,"  -  ")</f>
        <v>0.36046511627906974</v>
      </c>
    </row>
    <row r="19" spans="1:4" x14ac:dyDescent="0.3">
      <c r="A19" s="9" t="s">
        <v>29</v>
      </c>
      <c r="B19" s="4">
        <f>IFERROR(VLOOKUP(A19,[1]Numerador_VACUNADOS_MUNICIPIO!$A$2:$G$47,2,FALSE),0)</f>
        <v>35</v>
      </c>
      <c r="C19" s="4">
        <v>103</v>
      </c>
      <c r="D19" s="10">
        <f>IFERROR(B19/C19,"  -  ")</f>
        <v>0.33980582524271846</v>
      </c>
    </row>
    <row r="20" spans="1:4" x14ac:dyDescent="0.3">
      <c r="A20" s="9" t="s">
        <v>34</v>
      </c>
      <c r="B20" s="4">
        <f>IFERROR(VLOOKUP(A20,[1]Numerador_VACUNADOS_MUNICIPIO!$A$2:$G$47,2,FALSE),0)</f>
        <v>1885</v>
      </c>
      <c r="C20" s="4">
        <v>5684</v>
      </c>
      <c r="D20" s="10">
        <f>IFERROR(B20/C20,"  -  ")</f>
        <v>0.33163265306122447</v>
      </c>
    </row>
    <row r="21" spans="1:4" x14ac:dyDescent="0.3">
      <c r="A21" s="9" t="s">
        <v>21</v>
      </c>
      <c r="B21" s="4">
        <f>IFERROR(VLOOKUP(A21,[1]Numerador_VACUNADOS_MUNICIPIO!$A$2:$G$47,2,FALSE),0)</f>
        <v>49</v>
      </c>
      <c r="C21" s="4">
        <v>149</v>
      </c>
      <c r="D21" s="10">
        <f>IFERROR(B21/C21,"  -  ")</f>
        <v>0.32885906040268459</v>
      </c>
    </row>
    <row r="22" spans="1:4" x14ac:dyDescent="0.3">
      <c r="A22" s="9" t="s">
        <v>6</v>
      </c>
      <c r="B22" s="4">
        <f>IFERROR(VLOOKUP(A22,[1]Numerador_VACUNADOS_MUNICIPIO!$A$2:$G$47,2,FALSE),0)</f>
        <v>146</v>
      </c>
      <c r="C22" s="4">
        <v>449</v>
      </c>
      <c r="D22" s="10">
        <f>IFERROR(B22/C22,"  -  ")</f>
        <v>0.32516703786191536</v>
      </c>
    </row>
    <row r="23" spans="1:4" x14ac:dyDescent="0.3">
      <c r="A23" s="9" t="s">
        <v>43</v>
      </c>
      <c r="B23" s="4">
        <f>IFERROR(VLOOKUP(A23,[1]Numerador_VACUNADOS_MUNICIPIO!$A$2:$G$47,2,FALSE),0)</f>
        <v>91</v>
      </c>
      <c r="C23" s="4">
        <v>287</v>
      </c>
      <c r="D23" s="10">
        <f>IFERROR(B23/C23,"  -  ")</f>
        <v>0.31707317073170732</v>
      </c>
    </row>
    <row r="24" spans="1:4" x14ac:dyDescent="0.3">
      <c r="A24" s="9" t="s">
        <v>48</v>
      </c>
      <c r="B24" s="4">
        <f>IFERROR(VLOOKUP(A24,[1]Numerador_VACUNADOS_MUNICIPIO!$A$2:$G$47,2,FALSE),0)</f>
        <v>135</v>
      </c>
      <c r="C24" s="4">
        <v>432</v>
      </c>
      <c r="D24" s="10">
        <f>IFERROR(B24/C24,"  -  ")</f>
        <v>0.3125</v>
      </c>
    </row>
    <row r="25" spans="1:4" x14ac:dyDescent="0.3">
      <c r="A25" s="9" t="s">
        <v>11</v>
      </c>
      <c r="B25" s="4">
        <f>IFERROR(VLOOKUP(A25,[1]Numerador_VACUNADOS_MUNICIPIO!$A$2:$G$47,2,FALSE),0)</f>
        <v>43</v>
      </c>
      <c r="C25" s="4">
        <v>138</v>
      </c>
      <c r="D25" s="10">
        <f>IFERROR(B25/C25,"  -  ")</f>
        <v>0.31159420289855072</v>
      </c>
    </row>
    <row r="26" spans="1:4" x14ac:dyDescent="0.3">
      <c r="A26" s="9" t="s">
        <v>28</v>
      </c>
      <c r="B26" s="4">
        <f>IFERROR(VLOOKUP(A26,[1]Numerador_VACUNADOS_MUNICIPIO!$A$2:$G$47,2,FALSE),0)</f>
        <v>398</v>
      </c>
      <c r="C26" s="4">
        <v>1291</v>
      </c>
      <c r="D26" s="10">
        <f>IFERROR(B26/C26,"  -  ")</f>
        <v>0.30828814872192101</v>
      </c>
    </row>
    <row r="27" spans="1:4" x14ac:dyDescent="0.3">
      <c r="A27" s="9" t="s">
        <v>31</v>
      </c>
      <c r="B27" s="4">
        <f>IFERROR(VLOOKUP(A27,[1]Numerador_VACUNADOS_MUNICIPIO!$A$2:$G$47,2,FALSE),0)</f>
        <v>260</v>
      </c>
      <c r="C27" s="4">
        <v>888</v>
      </c>
      <c r="D27" s="10">
        <f>IFERROR(B27/C27,"  -  ")</f>
        <v>0.2927927927927928</v>
      </c>
    </row>
    <row r="28" spans="1:4" x14ac:dyDescent="0.3">
      <c r="A28" s="9" t="s">
        <v>23</v>
      </c>
      <c r="B28" s="4">
        <f>IFERROR(VLOOKUP(A28,[1]Numerador_VACUNADOS_MUNICIPIO!$A$2:$G$47,2,FALSE),0)</f>
        <v>122</v>
      </c>
      <c r="C28" s="4">
        <v>421</v>
      </c>
      <c r="D28" s="10">
        <f>IFERROR(B28/C28,"  -  ")</f>
        <v>0.28978622327790976</v>
      </c>
    </row>
    <row r="29" spans="1:4" x14ac:dyDescent="0.3">
      <c r="A29" s="9" t="s">
        <v>33</v>
      </c>
      <c r="B29" s="4">
        <f>IFERROR(VLOOKUP(A29,[1]Numerador_VACUNADOS_MUNICIPIO!$A$2:$G$47,2,FALSE),0)</f>
        <v>71</v>
      </c>
      <c r="C29" s="4">
        <v>251</v>
      </c>
      <c r="D29" s="10">
        <f>IFERROR(B29/C29,"  -  ")</f>
        <v>0.28286852589641437</v>
      </c>
    </row>
    <row r="30" spans="1:4" x14ac:dyDescent="0.3">
      <c r="A30" s="9" t="s">
        <v>12</v>
      </c>
      <c r="B30" s="4">
        <f>IFERROR(VLOOKUP(A30,[1]Numerador_VACUNADOS_MUNICIPIO!$A$2:$G$47,2,FALSE),0)</f>
        <v>100</v>
      </c>
      <c r="C30" s="4">
        <v>356</v>
      </c>
      <c r="D30" s="10">
        <f>IFERROR(B30/C30,"  -  ")</f>
        <v>0.2808988764044944</v>
      </c>
    </row>
    <row r="31" spans="1:4" x14ac:dyDescent="0.3">
      <c r="A31" s="9" t="s">
        <v>39</v>
      </c>
      <c r="B31" s="4">
        <f>IFERROR(VLOOKUP(A31,[1]Numerador_VACUNADOS_MUNICIPIO!$A$2:$G$47,2,FALSE),0)</f>
        <v>112</v>
      </c>
      <c r="C31" s="4">
        <v>436</v>
      </c>
      <c r="D31" s="10">
        <f>IFERROR(B31/C31,"  -  ")</f>
        <v>0.25688073394495414</v>
      </c>
    </row>
    <row r="32" spans="1:4" x14ac:dyDescent="0.3">
      <c r="A32" s="9" t="s">
        <v>19</v>
      </c>
      <c r="B32" s="4">
        <f>IFERROR(VLOOKUP(A32,[1]Numerador_VACUNADOS_MUNICIPIO!$A$2:$G$47,2,FALSE),0)</f>
        <v>64</v>
      </c>
      <c r="C32" s="4">
        <v>254</v>
      </c>
      <c r="D32" s="10">
        <f>IFERROR(B32/C32,"  -  ")</f>
        <v>0.25196850393700787</v>
      </c>
    </row>
    <row r="33" spans="1:4" x14ac:dyDescent="0.3">
      <c r="A33" s="9" t="s">
        <v>8</v>
      </c>
      <c r="B33" s="4">
        <f>IFERROR(VLOOKUP(A33,[1]Numerador_VACUNADOS_MUNICIPIO!$A$2:$G$47,2,FALSE),0)</f>
        <v>123</v>
      </c>
      <c r="C33" s="4">
        <v>507</v>
      </c>
      <c r="D33" s="10">
        <f>IFERROR(B33/C33,"  -  ")</f>
        <v>0.24260355029585798</v>
      </c>
    </row>
    <row r="34" spans="1:4" x14ac:dyDescent="0.3">
      <c r="A34" s="9" t="s">
        <v>20</v>
      </c>
      <c r="B34" s="4">
        <f>IFERROR(VLOOKUP(A34,[1]Numerador_VACUNADOS_MUNICIPIO!$A$2:$G$47,2,FALSE),0)</f>
        <v>623</v>
      </c>
      <c r="C34" s="4">
        <v>2575</v>
      </c>
      <c r="D34" s="10">
        <f>IFERROR(B34/C34,"  -  ")</f>
        <v>0.24194174757281553</v>
      </c>
    </row>
    <row r="35" spans="1:4" x14ac:dyDescent="0.3">
      <c r="A35" s="9" t="s">
        <v>24</v>
      </c>
      <c r="B35" s="4">
        <f>IFERROR(VLOOKUP(A35,[1]Numerador_VACUNADOS_MUNICIPIO!$A$2:$G$47,2,FALSE),0)</f>
        <v>33</v>
      </c>
      <c r="C35" s="4">
        <v>158</v>
      </c>
      <c r="D35" s="10">
        <f>IFERROR(B35/C35,"  -  ")</f>
        <v>0.20886075949367089</v>
      </c>
    </row>
    <row r="36" spans="1:4" x14ac:dyDescent="0.3">
      <c r="A36" s="9" t="s">
        <v>42</v>
      </c>
      <c r="B36" s="4">
        <f>IFERROR(VLOOKUP(A36,[1]Numerador_VACUNADOS_MUNICIPIO!$A$2:$G$47,2,FALSE),0)</f>
        <v>121</v>
      </c>
      <c r="C36" s="4">
        <v>585</v>
      </c>
      <c r="D36" s="10">
        <f>IFERROR(B36/C36,"  -  ")</f>
        <v>0.20683760683760682</v>
      </c>
    </row>
    <row r="37" spans="1:4" x14ac:dyDescent="0.3">
      <c r="A37" s="9" t="s">
        <v>15</v>
      </c>
      <c r="B37" s="4">
        <f>IFERROR(VLOOKUP(A37,[1]Numerador_VACUNADOS_MUNICIPIO!$A$2:$G$47,2,FALSE),0)</f>
        <v>12</v>
      </c>
      <c r="C37" s="4">
        <v>67</v>
      </c>
      <c r="D37" s="10">
        <f>IFERROR(B37/C37,"  -  ")</f>
        <v>0.17910447761194029</v>
      </c>
    </row>
    <row r="38" spans="1:4" x14ac:dyDescent="0.3">
      <c r="A38" s="9" t="s">
        <v>5</v>
      </c>
      <c r="B38" s="4">
        <f>IFERROR(VLOOKUP(A38,[1]Numerador_VACUNADOS_MUNICIPIO!$A$2:$G$47,2,FALSE),0)</f>
        <v>23</v>
      </c>
      <c r="C38" s="4">
        <v>132</v>
      </c>
      <c r="D38" s="10">
        <f>IFERROR(B38/C38,"  -  ")</f>
        <v>0.17424242424242425</v>
      </c>
    </row>
    <row r="39" spans="1:4" x14ac:dyDescent="0.3">
      <c r="A39" s="9" t="s">
        <v>38</v>
      </c>
      <c r="B39" s="4">
        <f>IFERROR(VLOOKUP(A39,[1]Numerador_VACUNADOS_MUNICIPIO!$A$2:$G$47,2,FALSE),0)</f>
        <v>1</v>
      </c>
      <c r="C39" s="4">
        <v>6</v>
      </c>
      <c r="D39" s="10">
        <f>IFERROR(B39/C39,"  -  ")</f>
        <v>0.16666666666666666</v>
      </c>
    </row>
    <row r="40" spans="1:4" x14ac:dyDescent="0.3">
      <c r="A40" s="9" t="s">
        <v>40</v>
      </c>
      <c r="B40" s="4">
        <f>IFERROR(VLOOKUP(A40,[1]Numerador_VACUNADOS_MUNICIPIO!$A$2:$G$47,2,FALSE),0)</f>
        <v>61</v>
      </c>
      <c r="C40" s="4">
        <v>404</v>
      </c>
      <c r="D40" s="10">
        <f>IFERROR(B40/C40,"  -  ")</f>
        <v>0.15099009900990099</v>
      </c>
    </row>
    <row r="41" spans="1:4" x14ac:dyDescent="0.3">
      <c r="A41" s="9" t="s">
        <v>36</v>
      </c>
      <c r="B41" s="4">
        <f>IFERROR(VLOOKUP(A41,[1]Numerador_VACUNADOS_MUNICIPIO!$A$2:$G$47,2,FALSE),0)</f>
        <v>5</v>
      </c>
      <c r="C41" s="4">
        <v>38</v>
      </c>
      <c r="D41" s="10">
        <f>IFERROR(B41/C41,"  -  ")</f>
        <v>0.13157894736842105</v>
      </c>
    </row>
    <row r="42" spans="1:4" x14ac:dyDescent="0.3">
      <c r="A42" s="9" t="s">
        <v>17</v>
      </c>
      <c r="B42" s="4">
        <f>IFERROR(VLOOKUP(A42,[1]Numerador_VACUNADOS_MUNICIPIO!$A$2:$G$47,2,FALSE),0)</f>
        <v>11</v>
      </c>
      <c r="C42" s="4">
        <v>96</v>
      </c>
      <c r="D42" s="10">
        <f>IFERROR(B42/C42,"  -  ")</f>
        <v>0.11458333333333333</v>
      </c>
    </row>
    <row r="43" spans="1:4" x14ac:dyDescent="0.3">
      <c r="A43" s="9" t="s">
        <v>27</v>
      </c>
      <c r="B43" s="4">
        <f>IFERROR(VLOOKUP(A43,[1]Numerador_VACUNADOS_MUNICIPIO!$A$2:$G$47,2,FALSE),0)</f>
        <v>8</v>
      </c>
      <c r="C43" s="4">
        <v>70</v>
      </c>
      <c r="D43" s="10">
        <f>IFERROR(B43/C43,"  -  ")</f>
        <v>0.11428571428571428</v>
      </c>
    </row>
    <row r="44" spans="1:4" x14ac:dyDescent="0.3">
      <c r="A44" s="9" t="s">
        <v>18</v>
      </c>
      <c r="B44" s="4">
        <f>IFERROR(VLOOKUP(A44,[1]Numerador_VACUNADOS_MUNICIPIO!$A$2:$G$47,2,FALSE),0)</f>
        <v>2</v>
      </c>
      <c r="C44" s="4">
        <v>20</v>
      </c>
      <c r="D44" s="10">
        <f>IFERROR(B44/C44,"  -  ")</f>
        <v>0.1</v>
      </c>
    </row>
    <row r="45" spans="1:4" x14ac:dyDescent="0.3">
      <c r="A45" s="9" t="s">
        <v>25</v>
      </c>
      <c r="B45" s="4">
        <f>IFERROR(VLOOKUP(A45,[1]Numerador_VACUNADOS_MUNICIPIO!$A$2:$G$47,2,FALSE),0)</f>
        <v>24</v>
      </c>
      <c r="C45" s="4">
        <v>254</v>
      </c>
      <c r="D45" s="10">
        <f>IFERROR(B45/C45,"  -  ")</f>
        <v>9.4488188976377951E-2</v>
      </c>
    </row>
    <row r="46" spans="1:4" x14ac:dyDescent="0.3">
      <c r="A46" s="9" t="s">
        <v>37</v>
      </c>
      <c r="B46" s="4">
        <f>IFERROR(VLOOKUP(A46,[1]Numerador_VACUNADOS_MUNICIPIO!$A$2:$G$47,2,FALSE),0)</f>
        <v>20</v>
      </c>
      <c r="C46" s="4">
        <v>221</v>
      </c>
      <c r="D46" s="10">
        <f>IFERROR(B46/C46,"  -  ")</f>
        <v>9.0497737556561084E-2</v>
      </c>
    </row>
    <row r="47" spans="1:4" ht="15" thickBot="1" x14ac:dyDescent="0.35">
      <c r="A47" s="11" t="s">
        <v>0</v>
      </c>
      <c r="B47" s="12">
        <f>SUM(B2:B46)</f>
        <v>5723</v>
      </c>
      <c r="C47" s="13">
        <f>SUM(C2:C46)</f>
        <v>19047</v>
      </c>
      <c r="D47" s="14">
        <f t="shared" ref="D2:D47" si="0">IFERROR(B47/C47,"  -  ")</f>
        <v>0.30046726518611855</v>
      </c>
    </row>
  </sheetData>
  <sortState ref="A2:D46">
    <sortCondition descending="1" ref="D2:D4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E11" sqref="E11"/>
    </sheetView>
  </sheetViews>
  <sheetFormatPr baseColWidth="10" defaultColWidth="11.5546875" defaultRowHeight="14.4" x14ac:dyDescent="0.3"/>
  <cols>
    <col min="1" max="1" width="27.109375" style="6" bestFit="1" customWidth="1"/>
    <col min="2" max="2" width="18.6640625" style="6" bestFit="1" customWidth="1"/>
    <col min="3" max="3" width="9.6640625" style="6" bestFit="1" customWidth="1"/>
    <col min="4" max="4" width="9.88671875" style="6" bestFit="1" customWidth="1"/>
    <col min="5" max="16384" width="11.5546875" style="6"/>
  </cols>
  <sheetData>
    <row r="1" spans="1:4" x14ac:dyDescent="0.3">
      <c r="A1" s="7"/>
      <c r="B1" s="1" t="s">
        <v>3</v>
      </c>
      <c r="C1" s="1" t="s">
        <v>2</v>
      </c>
      <c r="D1" s="8" t="s">
        <v>1</v>
      </c>
    </row>
    <row r="2" spans="1:4" x14ac:dyDescent="0.3">
      <c r="A2" s="9" t="s">
        <v>32</v>
      </c>
      <c r="B2" s="4">
        <f>IFERROR(VLOOKUP(A2,[1]Numerador_VACUNADOS_MUNICIPIO!$A$2:$G$47,3,FALSE),0)</f>
        <v>343</v>
      </c>
      <c r="C2" s="4">
        <v>426</v>
      </c>
      <c r="D2" s="10">
        <f>IFERROR(B2/C2,"  -  ")</f>
        <v>0.80516431924882625</v>
      </c>
    </row>
    <row r="3" spans="1:4" x14ac:dyDescent="0.3">
      <c r="A3" s="9" t="s">
        <v>35</v>
      </c>
      <c r="B3" s="4">
        <f>IFERROR(VLOOKUP(A3,[1]Numerador_VACUNADOS_MUNICIPIO!$A$2:$G$47,3,FALSE),0)</f>
        <v>18</v>
      </c>
      <c r="C3" s="4">
        <v>23</v>
      </c>
      <c r="D3" s="10">
        <f>IFERROR(B3/C3,"  -  ")</f>
        <v>0.78260869565217395</v>
      </c>
    </row>
    <row r="4" spans="1:4" x14ac:dyDescent="0.3">
      <c r="A4" s="9" t="s">
        <v>16</v>
      </c>
      <c r="B4" s="4">
        <f>IFERROR(VLOOKUP(A4,[1]Numerador_VACUNADOS_MUNICIPIO!$A$2:$G$47,3,FALSE),0)</f>
        <v>558</v>
      </c>
      <c r="C4" s="4">
        <v>731</v>
      </c>
      <c r="D4" s="10">
        <f>IFERROR(B4/C4,"  -  ")</f>
        <v>0.76333789329685364</v>
      </c>
    </row>
    <row r="5" spans="1:4" x14ac:dyDescent="0.3">
      <c r="A5" s="9" t="s">
        <v>24</v>
      </c>
      <c r="B5" s="4">
        <f>IFERROR(VLOOKUP(A5,[1]Numerador_VACUNADOS_MUNICIPIO!$A$2:$G$47,3,FALSE),0)</f>
        <v>604</v>
      </c>
      <c r="C5" s="4">
        <v>886</v>
      </c>
      <c r="D5" s="10">
        <f>IFERROR(B5/C5,"  -  ")</f>
        <v>0.68171557562076746</v>
      </c>
    </row>
    <row r="6" spans="1:4" x14ac:dyDescent="0.3">
      <c r="A6" s="9" t="s">
        <v>45</v>
      </c>
      <c r="B6" s="4">
        <f>IFERROR(VLOOKUP(A6,[1]Numerador_VACUNADOS_MUNICIPIO!$A$2:$G$47,3,FALSE),0)</f>
        <v>42</v>
      </c>
      <c r="C6" s="4">
        <v>63</v>
      </c>
      <c r="D6" s="10">
        <f>IFERROR(B6/C6,"  -  ")</f>
        <v>0.66666666666666663</v>
      </c>
    </row>
    <row r="7" spans="1:4" x14ac:dyDescent="0.3">
      <c r="A7" s="9" t="s">
        <v>21</v>
      </c>
      <c r="B7" s="4">
        <f>IFERROR(VLOOKUP(A7,[1]Numerador_VACUNADOS_MUNICIPIO!$A$2:$G$47,3,FALSE),0)</f>
        <v>558</v>
      </c>
      <c r="C7" s="4">
        <v>841</v>
      </c>
      <c r="D7" s="10">
        <f>IFERROR(B7/C7,"  -  ")</f>
        <v>0.66349583828775271</v>
      </c>
    </row>
    <row r="8" spans="1:4" x14ac:dyDescent="0.3">
      <c r="A8" s="9" t="s">
        <v>26</v>
      </c>
      <c r="B8" s="4">
        <f>IFERROR(VLOOKUP(A8,[1]Numerador_VACUNADOS_MUNICIPIO!$A$2:$G$47,3,FALSE),0)</f>
        <v>1351</v>
      </c>
      <c r="C8" s="4">
        <v>2054</v>
      </c>
      <c r="D8" s="10">
        <f>IFERROR(B8/C8,"  -  ")</f>
        <v>0.65774099318403112</v>
      </c>
    </row>
    <row r="9" spans="1:4" x14ac:dyDescent="0.3">
      <c r="A9" s="9" t="s">
        <v>44</v>
      </c>
      <c r="B9" s="4">
        <f>IFERROR(VLOOKUP(A9,[1]Numerador_VACUNADOS_MUNICIPIO!$A$2:$G$47,3,FALSE),0)</f>
        <v>1706</v>
      </c>
      <c r="C9" s="4">
        <v>2712</v>
      </c>
      <c r="D9" s="10">
        <f>IFERROR(B9/C9,"  -  ")</f>
        <v>0.62905604719764008</v>
      </c>
    </row>
    <row r="10" spans="1:4" x14ac:dyDescent="0.3">
      <c r="A10" s="9" t="s">
        <v>19</v>
      </c>
      <c r="B10" s="4">
        <f>IFERROR(VLOOKUP(A10,[1]Numerador_VACUNADOS_MUNICIPIO!$A$2:$G$47,3,FALSE),0)</f>
        <v>1102</v>
      </c>
      <c r="C10" s="4">
        <v>1782</v>
      </c>
      <c r="D10" s="10">
        <f>IFERROR(B10/C10,"  -  ")</f>
        <v>0.6184062850729517</v>
      </c>
    </row>
    <row r="11" spans="1:4" x14ac:dyDescent="0.3">
      <c r="A11" s="9" t="s">
        <v>28</v>
      </c>
      <c r="B11" s="4">
        <f>IFERROR(VLOOKUP(A11,[1]Numerador_VACUNADOS_MUNICIPIO!$A$2:$G$47,3,FALSE),0)</f>
        <v>4908</v>
      </c>
      <c r="C11" s="4">
        <v>8009</v>
      </c>
      <c r="D11" s="10">
        <f>IFERROR(B11/C11,"  -  ")</f>
        <v>0.6128105880884005</v>
      </c>
    </row>
    <row r="12" spans="1:4" x14ac:dyDescent="0.3">
      <c r="A12" s="9" t="s">
        <v>4</v>
      </c>
      <c r="B12" s="4">
        <f>IFERROR(VLOOKUP(A12,[1]Numerador_VACUNADOS_MUNICIPIO!$A$2:$G$47,3,FALSE),0)</f>
        <v>201</v>
      </c>
      <c r="C12" s="4">
        <v>332</v>
      </c>
      <c r="D12" s="10">
        <f>IFERROR(B12/C12,"  -  ")</f>
        <v>0.60542168674698793</v>
      </c>
    </row>
    <row r="13" spans="1:4" x14ac:dyDescent="0.3">
      <c r="A13" s="9" t="s">
        <v>13</v>
      </c>
      <c r="B13" s="4">
        <f>IFERROR(VLOOKUP(A13,[1]Numerador_VACUNADOS_MUNICIPIO!$A$2:$G$47,3,FALSE),0)</f>
        <v>884</v>
      </c>
      <c r="C13" s="4">
        <v>1486</v>
      </c>
      <c r="D13" s="10">
        <f>IFERROR(B13/C13,"  -  ")</f>
        <v>0.59488559892328396</v>
      </c>
    </row>
    <row r="14" spans="1:4" x14ac:dyDescent="0.3">
      <c r="A14" s="9" t="s">
        <v>47</v>
      </c>
      <c r="B14" s="4">
        <f>IFERROR(VLOOKUP(A14,[1]Numerador_VACUNADOS_MUNICIPIO!$A$2:$G$47,3,FALSE),0)</f>
        <v>202</v>
      </c>
      <c r="C14" s="4">
        <v>340</v>
      </c>
      <c r="D14" s="10">
        <f>IFERROR(B14/C14,"  -  ")</f>
        <v>0.59411764705882353</v>
      </c>
    </row>
    <row r="15" spans="1:4" x14ac:dyDescent="0.3">
      <c r="A15" s="9" t="s">
        <v>48</v>
      </c>
      <c r="B15" s="4">
        <f>IFERROR(VLOOKUP(A15,[1]Numerador_VACUNADOS_MUNICIPIO!$A$2:$G$47,3,FALSE),0)</f>
        <v>1563</v>
      </c>
      <c r="C15" s="4">
        <v>2646</v>
      </c>
      <c r="D15" s="10">
        <f>IFERROR(B15/C15,"  -  ")</f>
        <v>0.59070294784580502</v>
      </c>
    </row>
    <row r="16" spans="1:4" x14ac:dyDescent="0.3">
      <c r="A16" s="9" t="s">
        <v>43</v>
      </c>
      <c r="B16" s="4">
        <f>IFERROR(VLOOKUP(A16,[1]Numerador_VACUNADOS_MUNICIPIO!$A$2:$G$47,3,FALSE),0)</f>
        <v>917</v>
      </c>
      <c r="C16" s="4">
        <v>1581</v>
      </c>
      <c r="D16" s="10">
        <f>IFERROR(B16/C16,"  -  ")</f>
        <v>0.58001265022137882</v>
      </c>
    </row>
    <row r="17" spans="1:4" x14ac:dyDescent="0.3">
      <c r="A17" s="9" t="s">
        <v>34</v>
      </c>
      <c r="B17" s="4">
        <f>IFERROR(VLOOKUP(A17,[1]Numerador_VACUNADOS_MUNICIPIO!$A$2:$G$47,3,FALSE),0)</f>
        <v>19372</v>
      </c>
      <c r="C17" s="4">
        <v>34537</v>
      </c>
      <c r="D17" s="10">
        <f>IFERROR(B17/C17,"  -  ")</f>
        <v>0.56090569534122825</v>
      </c>
    </row>
    <row r="18" spans="1:4" x14ac:dyDescent="0.3">
      <c r="A18" s="9" t="s">
        <v>23</v>
      </c>
      <c r="B18" s="4">
        <f>IFERROR(VLOOKUP(A18,[1]Numerador_VACUNADOS_MUNICIPIO!$A$2:$G$47,3,FALSE),0)</f>
        <v>1450</v>
      </c>
      <c r="C18" s="4">
        <v>2602</v>
      </c>
      <c r="D18" s="10">
        <f>IFERROR(B18/C18,"  -  ")</f>
        <v>0.55726364335126821</v>
      </c>
    </row>
    <row r="19" spans="1:4" x14ac:dyDescent="0.3">
      <c r="A19" s="9" t="s">
        <v>10</v>
      </c>
      <c r="B19" s="4">
        <f>IFERROR(VLOOKUP(A19,[1]Numerador_VACUNADOS_MUNICIPIO!$A$2:$G$47,3,FALSE),0)</f>
        <v>31</v>
      </c>
      <c r="C19" s="4">
        <v>56</v>
      </c>
      <c r="D19" s="10">
        <f>IFERROR(B19/C19,"  -  ")</f>
        <v>0.5535714285714286</v>
      </c>
    </row>
    <row r="20" spans="1:4" x14ac:dyDescent="0.3">
      <c r="A20" s="9" t="s">
        <v>14</v>
      </c>
      <c r="B20" s="4">
        <f>IFERROR(VLOOKUP(A20,[1]Numerador_VACUNADOS_MUNICIPIO!$A$2:$G$47,3,FALSE),0)</f>
        <v>534</v>
      </c>
      <c r="C20" s="4">
        <v>965</v>
      </c>
      <c r="D20" s="10">
        <f>IFERROR(B20/C20,"  -  ")</f>
        <v>0.55336787564766843</v>
      </c>
    </row>
    <row r="21" spans="1:4" x14ac:dyDescent="0.3">
      <c r="A21" s="9" t="s">
        <v>6</v>
      </c>
      <c r="B21" s="4">
        <f>IFERROR(VLOOKUP(A21,[1]Numerador_VACUNADOS_MUNICIPIO!$A$2:$G$47,3,FALSE),0)</f>
        <v>1490</v>
      </c>
      <c r="C21" s="4">
        <v>2699</v>
      </c>
      <c r="D21" s="10">
        <f>IFERROR(B21/C21,"  -  ")</f>
        <v>0.55205631715450165</v>
      </c>
    </row>
    <row r="22" spans="1:4" x14ac:dyDescent="0.3">
      <c r="A22" s="9" t="s">
        <v>17</v>
      </c>
      <c r="B22" s="4">
        <f>IFERROR(VLOOKUP(A22,[1]Numerador_VACUNADOS_MUNICIPIO!$A$2:$G$47,3,FALSE),0)</f>
        <v>376</v>
      </c>
      <c r="C22" s="4">
        <v>682</v>
      </c>
      <c r="D22" s="10">
        <f>IFERROR(B22/C22,"  -  ")</f>
        <v>0.5513196480938416</v>
      </c>
    </row>
    <row r="23" spans="1:4" x14ac:dyDescent="0.3">
      <c r="A23" s="9" t="s">
        <v>41</v>
      </c>
      <c r="B23" s="4">
        <f>IFERROR(VLOOKUP(A23,[1]Numerador_VACUNADOS_MUNICIPIO!$A$2:$G$47,3,FALSE),0)</f>
        <v>684</v>
      </c>
      <c r="C23" s="4">
        <v>1258</v>
      </c>
      <c r="D23" s="10">
        <f>IFERROR(B23/C23,"  -  ")</f>
        <v>0.54372019077901435</v>
      </c>
    </row>
    <row r="24" spans="1:4" x14ac:dyDescent="0.3">
      <c r="A24" s="9" t="s">
        <v>5</v>
      </c>
      <c r="B24" s="4">
        <f>IFERROR(VLOOKUP(A24,[1]Numerador_VACUNADOS_MUNICIPIO!$A$2:$G$47,3,FALSE),0)</f>
        <v>477</v>
      </c>
      <c r="C24" s="4">
        <v>929</v>
      </c>
      <c r="D24" s="10">
        <f>IFERROR(B24/C24,"  -  ")</f>
        <v>0.51345532831001073</v>
      </c>
    </row>
    <row r="25" spans="1:4" x14ac:dyDescent="0.3">
      <c r="A25" s="9" t="s">
        <v>31</v>
      </c>
      <c r="B25" s="4">
        <f>IFERROR(VLOOKUP(A25,[1]Numerador_VACUNADOS_MUNICIPIO!$A$2:$G$47,3,FALSE),0)</f>
        <v>3018</v>
      </c>
      <c r="C25" s="4">
        <v>5882</v>
      </c>
      <c r="D25" s="10">
        <f>IFERROR(B25/C25,"  -  ")</f>
        <v>0.51309078544712683</v>
      </c>
    </row>
    <row r="26" spans="1:4" x14ac:dyDescent="0.3">
      <c r="A26" s="9" t="s">
        <v>20</v>
      </c>
      <c r="B26" s="4">
        <f>IFERROR(VLOOKUP(A26,[1]Numerador_VACUNADOS_MUNICIPIO!$A$2:$G$47,3,FALSE),0)</f>
        <v>7990</v>
      </c>
      <c r="C26" s="4">
        <v>15803</v>
      </c>
      <c r="D26" s="10">
        <f>IFERROR(B26/C26,"  -  ")</f>
        <v>0.50560020249319748</v>
      </c>
    </row>
    <row r="27" spans="1:4" x14ac:dyDescent="0.3">
      <c r="A27" s="9" t="s">
        <v>33</v>
      </c>
      <c r="B27" s="4">
        <f>IFERROR(VLOOKUP(A27,[1]Numerador_VACUNADOS_MUNICIPIO!$A$2:$G$47,3,FALSE),0)</f>
        <v>692</v>
      </c>
      <c r="C27" s="4">
        <v>1389</v>
      </c>
      <c r="D27" s="10">
        <f>IFERROR(B27/C27,"  -  ")</f>
        <v>0.49820014398848095</v>
      </c>
    </row>
    <row r="28" spans="1:4" x14ac:dyDescent="0.3">
      <c r="A28" s="9" t="s">
        <v>42</v>
      </c>
      <c r="B28" s="4">
        <f>IFERROR(VLOOKUP(A28,[1]Numerador_VACUNADOS_MUNICIPIO!$A$2:$G$47,3,FALSE),0)</f>
        <v>1752</v>
      </c>
      <c r="C28" s="4">
        <v>3526</v>
      </c>
      <c r="D28" s="10">
        <f>IFERROR(B28/C28,"  -  ")</f>
        <v>0.4968803176403857</v>
      </c>
    </row>
    <row r="29" spans="1:4" x14ac:dyDescent="0.3">
      <c r="A29" s="9" t="s">
        <v>8</v>
      </c>
      <c r="B29" s="4">
        <f>IFERROR(VLOOKUP(A29,[1]Numerador_VACUNADOS_MUNICIPIO!$A$2:$G$47,3,FALSE),0)</f>
        <v>1643</v>
      </c>
      <c r="C29" s="4">
        <v>3312</v>
      </c>
      <c r="D29" s="10">
        <f>IFERROR(B29/C29,"  -  ")</f>
        <v>0.49607487922705312</v>
      </c>
    </row>
    <row r="30" spans="1:4" x14ac:dyDescent="0.3">
      <c r="A30" s="9" t="s">
        <v>25</v>
      </c>
      <c r="B30" s="4">
        <f>IFERROR(VLOOKUP(A30,[1]Numerador_VACUNADOS_MUNICIPIO!$A$2:$G$47,3,FALSE),0)</f>
        <v>793</v>
      </c>
      <c r="C30" s="4">
        <v>1610</v>
      </c>
      <c r="D30" s="10">
        <f>IFERROR(B30/C30,"  -  ")</f>
        <v>0.4925465838509317</v>
      </c>
    </row>
    <row r="31" spans="1:4" x14ac:dyDescent="0.3">
      <c r="A31" s="9" t="s">
        <v>22</v>
      </c>
      <c r="B31" s="4">
        <f>IFERROR(VLOOKUP(A31,[1]Numerador_VACUNADOS_MUNICIPIO!$A$2:$G$47,3,FALSE),0)</f>
        <v>502</v>
      </c>
      <c r="C31" s="4">
        <v>1028</v>
      </c>
      <c r="D31" s="10">
        <f>IFERROR(B31/C31,"  -  ")</f>
        <v>0.48832684824902722</v>
      </c>
    </row>
    <row r="32" spans="1:4" x14ac:dyDescent="0.3">
      <c r="A32" s="9" t="s">
        <v>15</v>
      </c>
      <c r="B32" s="4">
        <f>IFERROR(VLOOKUP(A32,[1]Numerador_VACUNADOS_MUNICIPIO!$A$2:$G$47,3,FALSE),0)</f>
        <v>224</v>
      </c>
      <c r="C32" s="4">
        <v>467</v>
      </c>
      <c r="D32" s="10">
        <f>IFERROR(B32/C32,"  -  ")</f>
        <v>0.4796573875802998</v>
      </c>
    </row>
    <row r="33" spans="1:4" x14ac:dyDescent="0.3">
      <c r="A33" s="9" t="s">
        <v>29</v>
      </c>
      <c r="B33" s="4">
        <f>IFERROR(VLOOKUP(A33,[1]Numerador_VACUNADOS_MUNICIPIO!$A$2:$G$47,3,FALSE),0)</f>
        <v>301</v>
      </c>
      <c r="C33" s="4">
        <v>634</v>
      </c>
      <c r="D33" s="10">
        <f>IFERROR(B33/C33,"  -  ")</f>
        <v>0.47476340694006308</v>
      </c>
    </row>
    <row r="34" spans="1:4" x14ac:dyDescent="0.3">
      <c r="A34" s="9" t="s">
        <v>30</v>
      </c>
      <c r="B34" s="4">
        <f>IFERROR(VLOOKUP(A34,[1]Numerador_VACUNADOS_MUNICIPIO!$A$2:$G$47,3,FALSE),0)</f>
        <v>1176</v>
      </c>
      <c r="C34" s="4">
        <v>2576</v>
      </c>
      <c r="D34" s="10">
        <f>IFERROR(B34/C34,"  -  ")</f>
        <v>0.45652173913043476</v>
      </c>
    </row>
    <row r="35" spans="1:4" x14ac:dyDescent="0.3">
      <c r="A35" s="9" t="s">
        <v>12</v>
      </c>
      <c r="B35" s="4">
        <f>IFERROR(VLOOKUP(A35,[1]Numerador_VACUNADOS_MUNICIPIO!$A$2:$G$47,3,FALSE),0)</f>
        <v>825</v>
      </c>
      <c r="C35" s="4">
        <v>1815</v>
      </c>
      <c r="D35" s="10">
        <f>IFERROR(B35/C35,"  -  ")</f>
        <v>0.45454545454545453</v>
      </c>
    </row>
    <row r="36" spans="1:4" x14ac:dyDescent="0.3">
      <c r="A36" s="9" t="s">
        <v>46</v>
      </c>
      <c r="B36" s="4">
        <f>IFERROR(VLOOKUP(A36,[1]Numerador_VACUNADOS_MUNICIPIO!$A$2:$G$47,3,FALSE),0)</f>
        <v>828</v>
      </c>
      <c r="C36" s="4">
        <v>1845</v>
      </c>
      <c r="D36" s="10">
        <f>IFERROR(B36/C36,"  -  ")</f>
        <v>0.44878048780487806</v>
      </c>
    </row>
    <row r="37" spans="1:4" x14ac:dyDescent="0.3">
      <c r="A37" s="9" t="s">
        <v>39</v>
      </c>
      <c r="B37" s="4">
        <f>IFERROR(VLOOKUP(A37,[1]Numerador_VACUNADOS_MUNICIPIO!$A$2:$G$47,3,FALSE),0)</f>
        <v>1283</v>
      </c>
      <c r="C37" s="4">
        <v>2950</v>
      </c>
      <c r="D37" s="10">
        <f>IFERROR(B37/C37,"  -  ")</f>
        <v>0.43491525423728816</v>
      </c>
    </row>
    <row r="38" spans="1:4" x14ac:dyDescent="0.3">
      <c r="A38" s="9" t="s">
        <v>27</v>
      </c>
      <c r="B38" s="4">
        <f>IFERROR(VLOOKUP(A38,[1]Numerador_VACUNADOS_MUNICIPIO!$A$2:$G$47,3,FALSE),0)</f>
        <v>205</v>
      </c>
      <c r="C38" s="4">
        <v>496</v>
      </c>
      <c r="D38" s="10">
        <f>IFERROR(B38/C38,"  -  ")</f>
        <v>0.41330645161290325</v>
      </c>
    </row>
    <row r="39" spans="1:4" x14ac:dyDescent="0.3">
      <c r="A39" s="9" t="s">
        <v>11</v>
      </c>
      <c r="B39" s="4">
        <f>IFERROR(VLOOKUP(A39,[1]Numerador_VACUNADOS_MUNICIPIO!$A$2:$G$47,3,FALSE),0)</f>
        <v>319</v>
      </c>
      <c r="C39" s="4">
        <v>828</v>
      </c>
      <c r="D39" s="10">
        <f>IFERROR(B39/C39,"  -  ")</f>
        <v>0.38526570048309178</v>
      </c>
    </row>
    <row r="40" spans="1:4" x14ac:dyDescent="0.3">
      <c r="A40" s="9" t="s">
        <v>37</v>
      </c>
      <c r="B40" s="4">
        <f>IFERROR(VLOOKUP(A40,[1]Numerador_VACUNADOS_MUNICIPIO!$A$2:$G$47,3,FALSE),0)</f>
        <v>555</v>
      </c>
      <c r="C40" s="4">
        <v>1442</v>
      </c>
      <c r="D40" s="10">
        <f>IFERROR(B40/C40,"  -  ")</f>
        <v>0.38488210818307905</v>
      </c>
    </row>
    <row r="41" spans="1:4" x14ac:dyDescent="0.3">
      <c r="A41" s="9" t="s">
        <v>40</v>
      </c>
      <c r="B41" s="4">
        <f>IFERROR(VLOOKUP(A41,[1]Numerador_VACUNADOS_MUNICIPIO!$A$2:$G$47,3,FALSE),0)</f>
        <v>959</v>
      </c>
      <c r="C41" s="4">
        <v>2499</v>
      </c>
      <c r="D41" s="10">
        <f>IFERROR(B41/C41,"  -  ")</f>
        <v>0.38375350140056025</v>
      </c>
    </row>
    <row r="42" spans="1:4" x14ac:dyDescent="0.3">
      <c r="A42" s="9" t="s">
        <v>9</v>
      </c>
      <c r="B42" s="4">
        <f>IFERROR(VLOOKUP(A42,[1]Numerador_VACUNADOS_MUNICIPIO!$A$2:$G$47,3,FALSE),0)</f>
        <v>568</v>
      </c>
      <c r="C42" s="4">
        <v>1535</v>
      </c>
      <c r="D42" s="10">
        <f>IFERROR(B42/C42,"  -  ")</f>
        <v>0.3700325732899023</v>
      </c>
    </row>
    <row r="43" spans="1:4" x14ac:dyDescent="0.3">
      <c r="A43" s="9" t="s">
        <v>38</v>
      </c>
      <c r="B43" s="4">
        <f>IFERROR(VLOOKUP(A43,[1]Numerador_VACUNADOS_MUNICIPIO!$A$2:$G$47,3,FALSE),0)</f>
        <v>11</v>
      </c>
      <c r="C43" s="4">
        <v>55</v>
      </c>
      <c r="D43" s="10">
        <f>IFERROR(B43/C43,"  -  ")</f>
        <v>0.2</v>
      </c>
    </row>
    <row r="44" spans="1:4" x14ac:dyDescent="0.3">
      <c r="A44" s="9" t="s">
        <v>18</v>
      </c>
      <c r="B44" s="4">
        <f>IFERROR(VLOOKUP(A44,[1]Numerador_VACUNADOS_MUNICIPIO!$A$2:$G$47,3,FALSE),0)</f>
        <v>27</v>
      </c>
      <c r="C44" s="4">
        <v>156</v>
      </c>
      <c r="D44" s="10">
        <f>IFERROR(B44/C44,"  -  ")</f>
        <v>0.17307692307692307</v>
      </c>
    </row>
    <row r="45" spans="1:4" x14ac:dyDescent="0.3">
      <c r="A45" s="9" t="s">
        <v>36</v>
      </c>
      <c r="B45" s="4">
        <f>IFERROR(VLOOKUP(A45,[1]Numerador_VACUNADOS_MUNICIPIO!$A$2:$G$47,3,FALSE),0)</f>
        <v>37</v>
      </c>
      <c r="C45" s="4">
        <v>280</v>
      </c>
      <c r="D45" s="10">
        <f>IFERROR(B45/C45,"  -  ")</f>
        <v>0.13214285714285715</v>
      </c>
    </row>
    <row r="46" spans="1:4" x14ac:dyDescent="0.3">
      <c r="A46" s="9" t="s">
        <v>7</v>
      </c>
      <c r="B46" s="4">
        <f>IFERROR(VLOOKUP(A46,[1]Numerador_VACUNADOS_MUNICIPIO!$A$2:$G$47,3,FALSE),0)</f>
        <v>11</v>
      </c>
      <c r="C46" s="4">
        <v>102</v>
      </c>
      <c r="D46" s="10">
        <f>IFERROR(B46/C46,"  -  ")</f>
        <v>0.10784313725490197</v>
      </c>
    </row>
    <row r="47" spans="1:4" ht="15" thickBot="1" x14ac:dyDescent="0.35">
      <c r="A47" s="11" t="s">
        <v>0</v>
      </c>
      <c r="B47" s="12">
        <f>SUM(B2:B46)</f>
        <v>63090</v>
      </c>
      <c r="C47" s="13">
        <f>SUM(C2:C46)</f>
        <v>117870</v>
      </c>
      <c r="D47" s="14">
        <f t="shared" ref="D2:D47" si="0">IFERROR(B47/C47,"  -  ")</f>
        <v>0.53525069992364471</v>
      </c>
    </row>
  </sheetData>
  <sortState ref="A2:D46">
    <sortCondition descending="1" ref="D2:D4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A2" sqref="A2:XFD46"/>
    </sheetView>
  </sheetViews>
  <sheetFormatPr baseColWidth="10" defaultColWidth="11.5546875" defaultRowHeight="14.4" x14ac:dyDescent="0.3"/>
  <cols>
    <col min="1" max="1" width="27.109375" style="6" bestFit="1" customWidth="1"/>
    <col min="2" max="2" width="18.6640625" style="6" bestFit="1" customWidth="1"/>
    <col min="3" max="3" width="9.6640625" style="6" bestFit="1" customWidth="1"/>
    <col min="4" max="4" width="9.88671875" style="6" bestFit="1" customWidth="1"/>
    <col min="5" max="16384" width="11.5546875" style="6"/>
  </cols>
  <sheetData>
    <row r="1" spans="1:4" x14ac:dyDescent="0.3">
      <c r="A1" s="7"/>
      <c r="B1" s="1" t="s">
        <v>3</v>
      </c>
      <c r="C1" s="1" t="s">
        <v>2</v>
      </c>
      <c r="D1" s="8" t="s">
        <v>1</v>
      </c>
    </row>
    <row r="2" spans="1:4" x14ac:dyDescent="0.3">
      <c r="A2" s="9" t="s">
        <v>32</v>
      </c>
      <c r="B2" s="4">
        <f>IFERROR(VLOOKUP($A2,[1]!RangoNumeradoresMunicipio,4,FALSE),0)</f>
        <v>369</v>
      </c>
      <c r="C2" s="2">
        <v>469</v>
      </c>
      <c r="D2" s="10">
        <f>B2/C2</f>
        <v>0.78678038379530912</v>
      </c>
    </row>
    <row r="3" spans="1:4" x14ac:dyDescent="0.3">
      <c r="A3" s="9" t="s">
        <v>35</v>
      </c>
      <c r="B3" s="4">
        <f>IFERROR(VLOOKUP($A3,[1]!RangoNumeradoresMunicipio,4,FALSE),0)</f>
        <v>19</v>
      </c>
      <c r="C3" s="2">
        <v>25</v>
      </c>
      <c r="D3" s="10">
        <f>B3/C3</f>
        <v>0.76</v>
      </c>
    </row>
    <row r="4" spans="1:4" x14ac:dyDescent="0.3">
      <c r="A4" s="9" t="s">
        <v>16</v>
      </c>
      <c r="B4" s="4">
        <f>IFERROR(VLOOKUP($A4,[1]!RangoNumeradoresMunicipio,4,FALSE),0)</f>
        <v>621</v>
      </c>
      <c r="C4" s="2">
        <v>873</v>
      </c>
      <c r="D4" s="10">
        <f>B4/C4</f>
        <v>0.71134020618556704</v>
      </c>
    </row>
    <row r="5" spans="1:4" x14ac:dyDescent="0.3">
      <c r="A5" s="9" t="s">
        <v>26</v>
      </c>
      <c r="B5" s="4">
        <f>IFERROR(VLOOKUP($A5,[1]!RangoNumeradoresMunicipio,4,FALSE),0)</f>
        <v>1474</v>
      </c>
      <c r="C5" s="2">
        <v>2364</v>
      </c>
      <c r="D5" s="10">
        <f>B5/C5</f>
        <v>0.62351945854483926</v>
      </c>
    </row>
    <row r="6" spans="1:4" x14ac:dyDescent="0.3">
      <c r="A6" s="9" t="s">
        <v>45</v>
      </c>
      <c r="B6" s="4">
        <f>IFERROR(VLOOKUP($A6,[1]!RangoNumeradoresMunicipio,4,FALSE),0)</f>
        <v>46</v>
      </c>
      <c r="C6" s="2">
        <v>74</v>
      </c>
      <c r="D6" s="10">
        <f>B6/C6</f>
        <v>0.6216216216216216</v>
      </c>
    </row>
    <row r="7" spans="1:4" x14ac:dyDescent="0.3">
      <c r="A7" s="9" t="s">
        <v>21</v>
      </c>
      <c r="B7" s="4">
        <f>IFERROR(VLOOKUP($A7,[1]!RangoNumeradoresMunicipio,4,FALSE),0)</f>
        <v>607</v>
      </c>
      <c r="C7" s="2">
        <v>990</v>
      </c>
      <c r="D7" s="10">
        <f>B7/C7</f>
        <v>0.61313131313131308</v>
      </c>
    </row>
    <row r="8" spans="1:4" x14ac:dyDescent="0.3">
      <c r="A8" s="9" t="s">
        <v>24</v>
      </c>
      <c r="B8" s="4">
        <f>IFERROR(VLOOKUP($A8,[1]!RangoNumeradoresMunicipio,4,FALSE),0)</f>
        <v>637</v>
      </c>
      <c r="C8" s="2">
        <v>1044</v>
      </c>
      <c r="D8" s="10">
        <f>B8/C8</f>
        <v>0.61015325670498088</v>
      </c>
    </row>
    <row r="9" spans="1:4" x14ac:dyDescent="0.3">
      <c r="A9" s="9" t="s">
        <v>4</v>
      </c>
      <c r="B9" s="4">
        <f>IFERROR(VLOOKUP($A9,[1]!RangoNumeradoresMunicipio,4,FALSE),0)</f>
        <v>237</v>
      </c>
      <c r="C9" s="2">
        <v>391</v>
      </c>
      <c r="D9" s="10">
        <f>B9/C9</f>
        <v>0.60613810741687979</v>
      </c>
    </row>
    <row r="10" spans="1:4" x14ac:dyDescent="0.3">
      <c r="A10" s="9" t="s">
        <v>44</v>
      </c>
      <c r="B10" s="4">
        <f>IFERROR(VLOOKUP($A10,[1]!RangoNumeradoresMunicipio,4,FALSE),0)</f>
        <v>1853</v>
      </c>
      <c r="C10" s="2">
        <v>3105</v>
      </c>
      <c r="D10" s="10">
        <f>B10/C10</f>
        <v>0.59677938808373587</v>
      </c>
    </row>
    <row r="11" spans="1:4" x14ac:dyDescent="0.3">
      <c r="A11" s="9" t="s">
        <v>13</v>
      </c>
      <c r="B11" s="4">
        <f>IFERROR(VLOOKUP($A11,[1]!RangoNumeradoresMunicipio,4,FALSE),0)</f>
        <v>1003</v>
      </c>
      <c r="C11" s="2">
        <v>1747</v>
      </c>
      <c r="D11" s="10">
        <f>B11/C11</f>
        <v>0.57412707498568971</v>
      </c>
    </row>
    <row r="12" spans="1:4" x14ac:dyDescent="0.3">
      <c r="A12" s="9" t="s">
        <v>19</v>
      </c>
      <c r="B12" s="4">
        <f>IFERROR(VLOOKUP($A12,[1]!RangoNumeradoresMunicipio,4,FALSE),0)</f>
        <v>1166</v>
      </c>
      <c r="C12" s="2">
        <v>2036</v>
      </c>
      <c r="D12" s="10">
        <f>B12/C12</f>
        <v>0.57269155206286837</v>
      </c>
    </row>
    <row r="13" spans="1:4" x14ac:dyDescent="0.3">
      <c r="A13" s="9" t="s">
        <v>28</v>
      </c>
      <c r="B13" s="4">
        <f>IFERROR(VLOOKUP($A13,[1]!RangoNumeradoresMunicipio,4,FALSE),0)</f>
        <v>5306</v>
      </c>
      <c r="C13" s="2">
        <v>9300</v>
      </c>
      <c r="D13" s="10">
        <f>B13/C13</f>
        <v>0.57053763440860217</v>
      </c>
    </row>
    <row r="14" spans="1:4" x14ac:dyDescent="0.3">
      <c r="A14" s="9" t="s">
        <v>47</v>
      </c>
      <c r="B14" s="4">
        <f>IFERROR(VLOOKUP($A14,[1]!RangoNumeradoresMunicipio,4,FALSE),0)</f>
        <v>230</v>
      </c>
      <c r="C14" s="2">
        <v>407</v>
      </c>
      <c r="D14" s="10">
        <f>B14/C14</f>
        <v>0.56511056511056512</v>
      </c>
    </row>
    <row r="15" spans="1:4" x14ac:dyDescent="0.3">
      <c r="A15" s="9" t="s">
        <v>48</v>
      </c>
      <c r="B15" s="4">
        <f>IFERROR(VLOOKUP($A15,[1]!RangoNumeradoresMunicipio,4,FALSE),0)</f>
        <v>1698</v>
      </c>
      <c r="C15" s="2">
        <v>3078</v>
      </c>
      <c r="D15" s="10">
        <f>B15/C15</f>
        <v>0.55165692007797273</v>
      </c>
    </row>
    <row r="16" spans="1:4" x14ac:dyDescent="0.3">
      <c r="A16" s="9" t="s">
        <v>43</v>
      </c>
      <c r="B16" s="4">
        <f>IFERROR(VLOOKUP($A16,[1]!RangoNumeradoresMunicipio,4,FALSE),0)</f>
        <v>1008</v>
      </c>
      <c r="C16" s="2">
        <v>1868</v>
      </c>
      <c r="D16" s="10">
        <f>B16/C16</f>
        <v>0.53961456102783723</v>
      </c>
    </row>
    <row r="17" spans="1:4" x14ac:dyDescent="0.3">
      <c r="A17" s="9" t="s">
        <v>14</v>
      </c>
      <c r="B17" s="4">
        <f>IFERROR(VLOOKUP($A17,[1]!RangoNumeradoresMunicipio,4,FALSE),0)</f>
        <v>598</v>
      </c>
      <c r="C17" s="2">
        <v>1122</v>
      </c>
      <c r="D17" s="10">
        <f>B17/C17</f>
        <v>0.53297682709447414</v>
      </c>
    </row>
    <row r="18" spans="1:4" x14ac:dyDescent="0.3">
      <c r="A18" s="9" t="s">
        <v>10</v>
      </c>
      <c r="B18" s="4">
        <f>IFERROR(VLOOKUP($A18,[1]!RangoNumeradoresMunicipio,4,FALSE),0)</f>
        <v>34</v>
      </c>
      <c r="C18" s="2">
        <v>64</v>
      </c>
      <c r="D18" s="10">
        <f>B18/C18</f>
        <v>0.53125</v>
      </c>
    </row>
    <row r="19" spans="1:4" x14ac:dyDescent="0.3">
      <c r="A19" s="9" t="s">
        <v>34</v>
      </c>
      <c r="B19" s="4">
        <f>IFERROR(VLOOKUP($A19,[1]!RangoNumeradoresMunicipio,4,FALSE),0)</f>
        <v>21257</v>
      </c>
      <c r="C19" s="2">
        <v>40221</v>
      </c>
      <c r="D19" s="10">
        <f>B19/C19</f>
        <v>0.52850500982074045</v>
      </c>
    </row>
    <row r="20" spans="1:4" x14ac:dyDescent="0.3">
      <c r="A20" s="9" t="s">
        <v>41</v>
      </c>
      <c r="B20" s="4">
        <f>IFERROR(VLOOKUP($A20,[1]!RangoNumeradoresMunicipio,4,FALSE),0)</f>
        <v>759</v>
      </c>
      <c r="C20" s="2">
        <v>1452</v>
      </c>
      <c r="D20" s="10">
        <f>B20/C20</f>
        <v>0.52272727272727271</v>
      </c>
    </row>
    <row r="21" spans="1:4" x14ac:dyDescent="0.3">
      <c r="A21" s="9" t="s">
        <v>23</v>
      </c>
      <c r="B21" s="4">
        <f>IFERROR(VLOOKUP($A21,[1]!RangoNumeradoresMunicipio,4,FALSE),0)</f>
        <v>1572</v>
      </c>
      <c r="C21" s="2">
        <v>3023</v>
      </c>
      <c r="D21" s="10">
        <f>B21/C21</f>
        <v>0.52001323188885218</v>
      </c>
    </row>
    <row r="22" spans="1:4" x14ac:dyDescent="0.3">
      <c r="A22" s="9" t="s">
        <v>6</v>
      </c>
      <c r="B22" s="4">
        <f>IFERROR(VLOOKUP($A22,[1]!RangoNumeradoresMunicipio,4,FALSE),0)</f>
        <v>1636</v>
      </c>
      <c r="C22" s="2">
        <v>3148</v>
      </c>
      <c r="D22" s="10">
        <f>B22/C22</f>
        <v>0.51969504447268111</v>
      </c>
    </row>
    <row r="23" spans="1:4" x14ac:dyDescent="0.3">
      <c r="A23" s="9" t="s">
        <v>17</v>
      </c>
      <c r="B23" s="4">
        <f>IFERROR(VLOOKUP($A23,[1]!RangoNumeradoresMunicipio,4,FALSE),0)</f>
        <v>387</v>
      </c>
      <c r="C23" s="2">
        <v>778</v>
      </c>
      <c r="D23" s="10">
        <f>B23/C23</f>
        <v>0.49742930591259638</v>
      </c>
    </row>
    <row r="24" spans="1:4" x14ac:dyDescent="0.3">
      <c r="A24" s="9" t="s">
        <v>22</v>
      </c>
      <c r="B24" s="4">
        <f>IFERROR(VLOOKUP($A24,[1]!RangoNumeradoresMunicipio,4,FALSE),0)</f>
        <v>580</v>
      </c>
      <c r="C24" s="2">
        <v>1191</v>
      </c>
      <c r="D24" s="10">
        <f>B24/C24</f>
        <v>0.48698572628043663</v>
      </c>
    </row>
    <row r="25" spans="1:4" x14ac:dyDescent="0.3">
      <c r="A25" s="9" t="s">
        <v>31</v>
      </c>
      <c r="B25" s="4">
        <f>IFERROR(VLOOKUP($A25,[1]!RangoNumeradoresMunicipio,4,FALSE),0)</f>
        <v>3278</v>
      </c>
      <c r="C25" s="2">
        <v>6770</v>
      </c>
      <c r="D25" s="10">
        <f>B25/C25</f>
        <v>0.48419497784342691</v>
      </c>
    </row>
    <row r="26" spans="1:4" x14ac:dyDescent="0.3">
      <c r="A26" s="9" t="s">
        <v>5</v>
      </c>
      <c r="B26" s="4">
        <f>IFERROR(VLOOKUP($A26,[1]!RangoNumeradoresMunicipio,4,FALSE),0)</f>
        <v>500</v>
      </c>
      <c r="C26" s="2">
        <v>1061</v>
      </c>
      <c r="D26" s="10">
        <f>B26/C26</f>
        <v>0.47125353440150802</v>
      </c>
    </row>
    <row r="27" spans="1:4" x14ac:dyDescent="0.3">
      <c r="A27" s="9" t="s">
        <v>20</v>
      </c>
      <c r="B27" s="4">
        <f>IFERROR(VLOOKUP($A27,[1]!RangoNumeradoresMunicipio,4,FALSE),0)</f>
        <v>8613</v>
      </c>
      <c r="C27" s="2">
        <v>18378</v>
      </c>
      <c r="D27" s="10">
        <f>B27/C27</f>
        <v>0.46865817825661116</v>
      </c>
    </row>
    <row r="28" spans="1:4" x14ac:dyDescent="0.3">
      <c r="A28" s="9" t="s">
        <v>33</v>
      </c>
      <c r="B28" s="4">
        <f>IFERROR(VLOOKUP($A28,[1]!RangoNumeradoresMunicipio,4,FALSE),0)</f>
        <v>763</v>
      </c>
      <c r="C28" s="2">
        <v>1640</v>
      </c>
      <c r="D28" s="10">
        <f>B28/C28</f>
        <v>0.46524390243902441</v>
      </c>
    </row>
    <row r="29" spans="1:4" x14ac:dyDescent="0.3">
      <c r="A29" s="9" t="s">
        <v>8</v>
      </c>
      <c r="B29" s="4">
        <f>IFERROR(VLOOKUP($A29,[1]!RangoNumeradoresMunicipio,4,FALSE),0)</f>
        <v>1766</v>
      </c>
      <c r="C29" s="2">
        <v>3819</v>
      </c>
      <c r="D29" s="10">
        <f>B29/C29</f>
        <v>0.46242471851269967</v>
      </c>
    </row>
    <row r="30" spans="1:4" x14ac:dyDescent="0.3">
      <c r="A30" s="9" t="s">
        <v>29</v>
      </c>
      <c r="B30" s="4">
        <f>IFERROR(VLOOKUP($A30,[1]!RangoNumeradoresMunicipio,4,FALSE),0)</f>
        <v>336</v>
      </c>
      <c r="C30" s="2">
        <v>737</v>
      </c>
      <c r="D30" s="10">
        <f>B30/C30</f>
        <v>0.45590230664857528</v>
      </c>
    </row>
    <row r="31" spans="1:4" x14ac:dyDescent="0.3">
      <c r="A31" s="9" t="s">
        <v>42</v>
      </c>
      <c r="B31" s="4">
        <f>IFERROR(VLOOKUP($A31,[1]!RangoNumeradoresMunicipio,4,FALSE),0)</f>
        <v>1873</v>
      </c>
      <c r="C31" s="2">
        <v>4111</v>
      </c>
      <c r="D31" s="10">
        <f>B31/C31</f>
        <v>0.45560690829481876</v>
      </c>
    </row>
    <row r="32" spans="1:4" x14ac:dyDescent="0.3">
      <c r="A32" s="9" t="s">
        <v>30</v>
      </c>
      <c r="B32" s="4">
        <f>IFERROR(VLOOKUP($A32,[1]!RangoNumeradoresMunicipio,4,FALSE),0)</f>
        <v>1339</v>
      </c>
      <c r="C32" s="2">
        <v>2951</v>
      </c>
      <c r="D32" s="10">
        <f>B32/C32</f>
        <v>0.45374449339207046</v>
      </c>
    </row>
    <row r="33" spans="1:4" x14ac:dyDescent="0.3">
      <c r="A33" s="9" t="s">
        <v>15</v>
      </c>
      <c r="B33" s="4">
        <f>IFERROR(VLOOKUP($A33,[1]!RangoNumeradoresMunicipio,4,FALSE),0)</f>
        <v>236</v>
      </c>
      <c r="C33" s="2">
        <v>534</v>
      </c>
      <c r="D33" s="10">
        <f>B33/C33</f>
        <v>0.44194756554307119</v>
      </c>
    </row>
    <row r="34" spans="1:4" x14ac:dyDescent="0.3">
      <c r="A34" s="9" t="s">
        <v>25</v>
      </c>
      <c r="B34" s="4">
        <f>IFERROR(VLOOKUP($A34,[1]!RangoNumeradoresMunicipio,4,FALSE),0)</f>
        <v>817</v>
      </c>
      <c r="C34" s="2">
        <v>1864</v>
      </c>
      <c r="D34" s="10">
        <f>B34/C34</f>
        <v>0.43830472103004292</v>
      </c>
    </row>
    <row r="35" spans="1:4" x14ac:dyDescent="0.3">
      <c r="A35" s="9" t="s">
        <v>46</v>
      </c>
      <c r="B35" s="4">
        <f>IFERROR(VLOOKUP($A35,[1]!RangoNumeradoresMunicipio,4,FALSE),0)</f>
        <v>942</v>
      </c>
      <c r="C35" s="2">
        <v>2155</v>
      </c>
      <c r="D35" s="10">
        <f>B35/C35</f>
        <v>0.43712296983758703</v>
      </c>
    </row>
    <row r="36" spans="1:4" x14ac:dyDescent="0.3">
      <c r="A36" s="9" t="s">
        <v>12</v>
      </c>
      <c r="B36" s="4">
        <f>IFERROR(VLOOKUP($A36,[1]!RangoNumeradoresMunicipio,4,FALSE),0)</f>
        <v>925</v>
      </c>
      <c r="C36" s="2">
        <v>2171</v>
      </c>
      <c r="D36" s="10">
        <f>B36/C36</f>
        <v>0.426070935052971</v>
      </c>
    </row>
    <row r="37" spans="1:4" x14ac:dyDescent="0.3">
      <c r="A37" s="9" t="s">
        <v>39</v>
      </c>
      <c r="B37" s="4">
        <f>IFERROR(VLOOKUP($A37,[1]!RangoNumeradoresMunicipio,4,FALSE),0)</f>
        <v>1395</v>
      </c>
      <c r="C37" s="2">
        <v>3386</v>
      </c>
      <c r="D37" s="10">
        <f>B37/C37</f>
        <v>0.41199054932073242</v>
      </c>
    </row>
    <row r="38" spans="1:4" x14ac:dyDescent="0.3">
      <c r="A38" s="9" t="s">
        <v>27</v>
      </c>
      <c r="B38" s="4">
        <f>IFERROR(VLOOKUP($A38,[1]!RangoNumeradoresMunicipio,4,FALSE),0)</f>
        <v>213</v>
      </c>
      <c r="C38" s="2">
        <v>566</v>
      </c>
      <c r="D38" s="10">
        <f>B38/C38</f>
        <v>0.37632508833922262</v>
      </c>
    </row>
    <row r="39" spans="1:4" x14ac:dyDescent="0.3">
      <c r="A39" s="9" t="s">
        <v>11</v>
      </c>
      <c r="B39" s="4">
        <f>IFERROR(VLOOKUP($A39,[1]!RangoNumeradoresMunicipio,4,FALSE),0)</f>
        <v>362</v>
      </c>
      <c r="C39" s="2">
        <v>966</v>
      </c>
      <c r="D39" s="10">
        <f>B39/C39</f>
        <v>0.37474120082815737</v>
      </c>
    </row>
    <row r="40" spans="1:4" x14ac:dyDescent="0.3">
      <c r="A40" s="9" t="s">
        <v>9</v>
      </c>
      <c r="B40" s="4">
        <f>IFERROR(VLOOKUP($A40,[1]!RangoNumeradoresMunicipio,4,FALSE),0)</f>
        <v>661</v>
      </c>
      <c r="C40" s="2">
        <v>1793</v>
      </c>
      <c r="D40" s="10">
        <f>B40/C40</f>
        <v>0.36865588399330729</v>
      </c>
    </row>
    <row r="41" spans="1:4" x14ac:dyDescent="0.3">
      <c r="A41" s="9" t="s">
        <v>40</v>
      </c>
      <c r="B41" s="4">
        <f>IFERROR(VLOOKUP($A41,[1]!RangoNumeradoresMunicipio,4,FALSE),0)</f>
        <v>1020</v>
      </c>
      <c r="C41" s="2">
        <v>2903</v>
      </c>
      <c r="D41" s="10">
        <f>B41/C41</f>
        <v>0.3513606613847744</v>
      </c>
    </row>
    <row r="42" spans="1:4" x14ac:dyDescent="0.3">
      <c r="A42" s="9" t="s">
        <v>37</v>
      </c>
      <c r="B42" s="4">
        <f>IFERROR(VLOOKUP($A42,[1]!RangoNumeradoresMunicipio,4,FALSE),0)</f>
        <v>575</v>
      </c>
      <c r="C42" s="2">
        <v>1663</v>
      </c>
      <c r="D42" s="10">
        <f>B42/C42</f>
        <v>0.34576067348165967</v>
      </c>
    </row>
    <row r="43" spans="1:4" x14ac:dyDescent="0.3">
      <c r="A43" s="9" t="s">
        <v>38</v>
      </c>
      <c r="B43" s="4">
        <f>IFERROR(VLOOKUP($A43,[1]!RangoNumeradoresMunicipio,4,FALSE),0)</f>
        <v>12</v>
      </c>
      <c r="C43" s="2">
        <v>61</v>
      </c>
      <c r="D43" s="10">
        <f>B43/C43</f>
        <v>0.19672131147540983</v>
      </c>
    </row>
    <row r="44" spans="1:4" x14ac:dyDescent="0.3">
      <c r="A44" s="9" t="s">
        <v>18</v>
      </c>
      <c r="B44" s="4">
        <f>IFERROR(VLOOKUP($A44,[1]!RangoNumeradoresMunicipio,4,FALSE),0)</f>
        <v>29</v>
      </c>
      <c r="C44" s="2">
        <v>176</v>
      </c>
      <c r="D44" s="10">
        <f>B44/C44</f>
        <v>0.16477272727272727</v>
      </c>
    </row>
    <row r="45" spans="1:4" x14ac:dyDescent="0.3">
      <c r="A45" s="9" t="s">
        <v>7</v>
      </c>
      <c r="B45" s="4">
        <f>IFERROR(VLOOKUP($A45,[1]!RangoNumeradoresMunicipio,4,FALSE),0)</f>
        <v>19</v>
      </c>
      <c r="C45" s="2">
        <v>124</v>
      </c>
      <c r="D45" s="10">
        <f>B45/C45</f>
        <v>0.15322580645161291</v>
      </c>
    </row>
    <row r="46" spans="1:4" x14ac:dyDescent="0.3">
      <c r="A46" s="9" t="s">
        <v>36</v>
      </c>
      <c r="B46" s="4">
        <f>IFERROR(VLOOKUP($A46,[1]!RangoNumeradoresMunicipio,4,FALSE),0)</f>
        <v>42</v>
      </c>
      <c r="C46" s="2">
        <v>318</v>
      </c>
      <c r="D46" s="10">
        <f>B46/C46</f>
        <v>0.13207547169811321</v>
      </c>
    </row>
    <row r="47" spans="1:4" ht="15" thickBot="1" x14ac:dyDescent="0.35">
      <c r="A47" s="11" t="s">
        <v>0</v>
      </c>
      <c r="B47" s="12">
        <f>SUM(B2:B46)</f>
        <v>68813</v>
      </c>
      <c r="C47" s="13">
        <f>SUM(C2:C46)</f>
        <v>136917</v>
      </c>
      <c r="D47" s="14">
        <f t="shared" ref="D2:D47" si="0">B47/C47</f>
        <v>0.50258915985597119</v>
      </c>
    </row>
  </sheetData>
  <sortState ref="A2:J46">
    <sortCondition descending="1" ref="D2:D46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workbookViewId="0">
      <selection activeCell="A2" sqref="A2:XFD86"/>
    </sheetView>
  </sheetViews>
  <sheetFormatPr baseColWidth="10" defaultColWidth="11.44140625" defaultRowHeight="14.4" x14ac:dyDescent="0.3"/>
  <cols>
    <col min="1" max="1" width="29.109375" style="6" bestFit="1" customWidth="1"/>
    <col min="2" max="2" width="18.6640625" style="6" bestFit="1" customWidth="1"/>
    <col min="3" max="3" width="9.6640625" style="6" bestFit="1" customWidth="1"/>
    <col min="4" max="4" width="9.88671875" style="6" bestFit="1" customWidth="1"/>
    <col min="5" max="16384" width="11.44140625" style="6"/>
  </cols>
  <sheetData>
    <row r="1" spans="1:4" x14ac:dyDescent="0.3">
      <c r="A1" s="7"/>
      <c r="B1" s="1" t="s">
        <v>3</v>
      </c>
      <c r="C1" s="1" t="s">
        <v>2</v>
      </c>
      <c r="D1" s="8" t="s">
        <v>1</v>
      </c>
    </row>
    <row r="2" spans="1:4" x14ac:dyDescent="0.3">
      <c r="A2" s="9" t="s">
        <v>49</v>
      </c>
      <c r="B2" s="4">
        <f>IFERROR(VLOOKUP($A2,[1]!Tabla_Numerador_VACUNADOS_ZBS,2,FALSE),0)</f>
        <v>65</v>
      </c>
      <c r="C2" s="2">
        <v>85</v>
      </c>
      <c r="D2" s="10">
        <f>B2/C2</f>
        <v>0.76470588235294112</v>
      </c>
    </row>
    <row r="3" spans="1:4" x14ac:dyDescent="0.3">
      <c r="A3" s="7" t="s">
        <v>51</v>
      </c>
      <c r="B3" s="4">
        <f>IFERROR(VLOOKUP($A3,[1]!Tabla_Numerador_VACUNADOS_ZBS,2,FALSE),0)</f>
        <v>38</v>
      </c>
      <c r="C3" s="2">
        <v>56</v>
      </c>
      <c r="D3" s="10">
        <f>B3/C3</f>
        <v>0.6785714285714286</v>
      </c>
    </row>
    <row r="4" spans="1:4" x14ac:dyDescent="0.3">
      <c r="A4" s="9" t="s">
        <v>99</v>
      </c>
      <c r="B4" s="4">
        <f>IFERROR(VLOOKUP($A4,[1]!Tabla_Numerador_VACUNADOS_ZBS,2,FALSE),0)</f>
        <v>25</v>
      </c>
      <c r="C4" s="2">
        <v>40</v>
      </c>
      <c r="D4" s="10">
        <f>B4/C4</f>
        <v>0.625</v>
      </c>
    </row>
    <row r="5" spans="1:4" x14ac:dyDescent="0.3">
      <c r="A5" s="9" t="s">
        <v>53</v>
      </c>
      <c r="B5" s="4">
        <f>IFERROR(VLOOKUP($A5,[1]!Tabla_Numerador_VACUNADOS_ZBS,2,FALSE),0)</f>
        <v>161</v>
      </c>
      <c r="C5" s="2">
        <v>281</v>
      </c>
      <c r="D5" s="10">
        <f>B5/C5</f>
        <v>0.57295373665480431</v>
      </c>
    </row>
    <row r="6" spans="1:4" x14ac:dyDescent="0.3">
      <c r="A6" s="9" t="s">
        <v>50</v>
      </c>
      <c r="B6" s="4">
        <f>IFERROR(VLOOKUP($A6,[1]!Tabla_Numerador_VACUNADOS_ZBS,2,FALSE),0)</f>
        <v>83</v>
      </c>
      <c r="C6" s="2">
        <v>153</v>
      </c>
      <c r="D6" s="10">
        <f>B6/C6</f>
        <v>0.54248366013071891</v>
      </c>
    </row>
    <row r="7" spans="1:4" x14ac:dyDescent="0.3">
      <c r="A7" s="9" t="s">
        <v>59</v>
      </c>
      <c r="B7" s="4">
        <f>IFERROR(VLOOKUP($A7,[1]!Tabla_Numerador_VACUNADOS_ZBS,2,FALSE),0)</f>
        <v>71</v>
      </c>
      <c r="C7" s="2">
        <v>133</v>
      </c>
      <c r="D7" s="10">
        <f>B7/C7</f>
        <v>0.53383458646616544</v>
      </c>
    </row>
    <row r="8" spans="1:4" x14ac:dyDescent="0.3">
      <c r="A8" s="9" t="s">
        <v>54</v>
      </c>
      <c r="B8" s="4">
        <f>IFERROR(VLOOKUP($A8,[1]!Tabla_Numerador_VACUNADOS_ZBS,2,FALSE),0)</f>
        <v>102</v>
      </c>
      <c r="C8" s="2">
        <v>192</v>
      </c>
      <c r="D8" s="10">
        <f>B8/C8</f>
        <v>0.53125</v>
      </c>
    </row>
    <row r="9" spans="1:4" x14ac:dyDescent="0.3">
      <c r="A9" s="7" t="s">
        <v>60</v>
      </c>
      <c r="B9" s="4">
        <f>IFERROR(VLOOKUP($A9,[1]!Tabla_Numerador_VACUNADOS_ZBS,2,FALSE),0)</f>
        <v>113</v>
      </c>
      <c r="C9" s="2">
        <v>234</v>
      </c>
      <c r="D9" s="10">
        <f>B9/C9</f>
        <v>0.48290598290598291</v>
      </c>
    </row>
    <row r="10" spans="1:4" x14ac:dyDescent="0.3">
      <c r="A10" s="9" t="s">
        <v>63</v>
      </c>
      <c r="B10" s="4">
        <f>IFERROR(VLOOKUP($A10,[1]!Tabla_Numerador_VACUNADOS_ZBS,2,FALSE),0)</f>
        <v>82</v>
      </c>
      <c r="C10" s="2">
        <v>172</v>
      </c>
      <c r="D10" s="10">
        <f>B10/C10</f>
        <v>0.47674418604651164</v>
      </c>
    </row>
    <row r="11" spans="1:4" x14ac:dyDescent="0.3">
      <c r="A11" s="9" t="s">
        <v>75</v>
      </c>
      <c r="B11" s="4">
        <f>IFERROR(VLOOKUP($A11,[1]!Tabla_Numerador_VACUNADOS_ZBS,2,FALSE),0)</f>
        <v>62</v>
      </c>
      <c r="C11" s="2">
        <v>134</v>
      </c>
      <c r="D11" s="10">
        <f>B11/C11</f>
        <v>0.46268656716417911</v>
      </c>
    </row>
    <row r="12" spans="1:4" x14ac:dyDescent="0.3">
      <c r="A12" s="9" t="s">
        <v>52</v>
      </c>
      <c r="B12" s="4">
        <f>IFERROR(VLOOKUP($A12,[1]!Tabla_Numerador_VACUNADOS_ZBS,2,FALSE),0)</f>
        <v>114</v>
      </c>
      <c r="C12" s="2">
        <v>248</v>
      </c>
      <c r="D12" s="10">
        <f>B12/C12</f>
        <v>0.45967741935483869</v>
      </c>
    </row>
    <row r="13" spans="1:4" x14ac:dyDescent="0.3">
      <c r="A13" s="7" t="s">
        <v>64</v>
      </c>
      <c r="B13" s="4">
        <f>IFERROR(VLOOKUP($A13,[1]!Tabla_Numerador_VACUNADOS_ZBS,2,FALSE),0)</f>
        <v>153</v>
      </c>
      <c r="C13" s="2">
        <v>336</v>
      </c>
      <c r="D13" s="10">
        <f>B13/C13</f>
        <v>0.45535714285714285</v>
      </c>
    </row>
    <row r="14" spans="1:4" x14ac:dyDescent="0.3">
      <c r="A14" s="9" t="s">
        <v>55</v>
      </c>
      <c r="B14" s="4">
        <f>IFERROR(VLOOKUP($A14,[1]!Tabla_Numerador_VACUNADOS_ZBS,2,FALSE),0)</f>
        <v>52</v>
      </c>
      <c r="C14" s="2">
        <v>115</v>
      </c>
      <c r="D14" s="10">
        <f>B14/C14</f>
        <v>0.45217391304347826</v>
      </c>
    </row>
    <row r="15" spans="1:4" x14ac:dyDescent="0.3">
      <c r="A15" s="9" t="s">
        <v>70</v>
      </c>
      <c r="B15" s="4">
        <f>IFERROR(VLOOKUP($A15,[1]!Tabla_Numerador_VACUNADOS_ZBS,2,FALSE),0)</f>
        <v>87</v>
      </c>
      <c r="C15" s="2">
        <v>194</v>
      </c>
      <c r="D15" s="10">
        <f>B15/C15</f>
        <v>0.4484536082474227</v>
      </c>
    </row>
    <row r="16" spans="1:4" x14ac:dyDescent="0.3">
      <c r="A16" s="9" t="s">
        <v>61</v>
      </c>
      <c r="B16" s="4">
        <f>IFERROR(VLOOKUP($A16,[1]!Tabla_Numerador_VACUNADOS_ZBS,2,FALSE),0)</f>
        <v>63</v>
      </c>
      <c r="C16" s="2">
        <v>141</v>
      </c>
      <c r="D16" s="10">
        <f>B16/C16</f>
        <v>0.44680851063829785</v>
      </c>
    </row>
    <row r="17" spans="1:4" x14ac:dyDescent="0.3">
      <c r="A17" s="7" t="s">
        <v>79</v>
      </c>
      <c r="B17" s="4">
        <f>IFERROR(VLOOKUP($A17,[1]!Tabla_Numerador_VACUNADOS_ZBS,2,FALSE),0)</f>
        <v>66</v>
      </c>
      <c r="C17" s="2">
        <v>148</v>
      </c>
      <c r="D17" s="10">
        <f>B17/C17</f>
        <v>0.44594594594594594</v>
      </c>
    </row>
    <row r="18" spans="1:4" x14ac:dyDescent="0.3">
      <c r="A18" s="7" t="s">
        <v>62</v>
      </c>
      <c r="B18" s="4">
        <f>IFERROR(VLOOKUP($A18,[1]!Tabla_Numerador_VACUNADOS_ZBS,2,FALSE),0)</f>
        <v>60</v>
      </c>
      <c r="C18" s="2">
        <v>138</v>
      </c>
      <c r="D18" s="10">
        <f>B18/C18</f>
        <v>0.43478260869565216</v>
      </c>
    </row>
    <row r="19" spans="1:4" x14ac:dyDescent="0.3">
      <c r="A19" s="9" t="s">
        <v>69</v>
      </c>
      <c r="B19" s="4">
        <f>IFERROR(VLOOKUP($A19,[1]!Tabla_Numerador_VACUNADOS_ZBS,2,FALSE),0)</f>
        <v>136</v>
      </c>
      <c r="C19" s="2">
        <v>317</v>
      </c>
      <c r="D19" s="10">
        <f>B19/C19</f>
        <v>0.42902208201892744</v>
      </c>
    </row>
    <row r="20" spans="1:4" x14ac:dyDescent="0.3">
      <c r="A20" s="7" t="s">
        <v>68</v>
      </c>
      <c r="B20" s="4">
        <f>IFERROR(VLOOKUP($A20,[1]!Tabla_Numerador_VACUNADOS_ZBS,2,FALSE),0)</f>
        <v>47</v>
      </c>
      <c r="C20" s="2">
        <v>110</v>
      </c>
      <c r="D20" s="10">
        <f>B20/C20</f>
        <v>0.42727272727272725</v>
      </c>
    </row>
    <row r="21" spans="1:4" x14ac:dyDescent="0.3">
      <c r="A21" s="15" t="s">
        <v>56</v>
      </c>
      <c r="B21" s="4">
        <f>IFERROR(VLOOKUP($A21,[1]!Tabla_Numerador_VACUNADOS_ZBS,2,FALSE),0)</f>
        <v>73</v>
      </c>
      <c r="C21" s="2">
        <v>171</v>
      </c>
      <c r="D21" s="10">
        <f>B21/C21</f>
        <v>0.42690058479532161</v>
      </c>
    </row>
    <row r="22" spans="1:4" x14ac:dyDescent="0.3">
      <c r="A22" s="9" t="s">
        <v>72</v>
      </c>
      <c r="B22" s="4">
        <f>IFERROR(VLOOKUP($A22,[1]!Tabla_Numerador_VACUNADOS_ZBS,2,FALSE),0)</f>
        <v>171</v>
      </c>
      <c r="C22" s="2">
        <v>404</v>
      </c>
      <c r="D22" s="10">
        <f>B22/C22</f>
        <v>0.42326732673267325</v>
      </c>
    </row>
    <row r="23" spans="1:4" x14ac:dyDescent="0.3">
      <c r="A23" s="9" t="s">
        <v>57</v>
      </c>
      <c r="B23" s="4">
        <f>IFERROR(VLOOKUP($A23,[1]!Tabla_Numerador_VACUNADOS_ZBS,2,FALSE),0)</f>
        <v>62</v>
      </c>
      <c r="C23" s="2">
        <v>147</v>
      </c>
      <c r="D23" s="10">
        <f>B23/C23</f>
        <v>0.42176870748299322</v>
      </c>
    </row>
    <row r="24" spans="1:4" x14ac:dyDescent="0.3">
      <c r="A24" s="7" t="s">
        <v>83</v>
      </c>
      <c r="B24" s="4">
        <f>IFERROR(VLOOKUP($A24,[1]!Tabla_Numerador_VACUNADOS_ZBS,2,FALSE),0)</f>
        <v>47</v>
      </c>
      <c r="C24" s="2">
        <v>113</v>
      </c>
      <c r="D24" s="10">
        <f>B24/C24</f>
        <v>0.41592920353982299</v>
      </c>
    </row>
    <row r="25" spans="1:4" x14ac:dyDescent="0.3">
      <c r="A25" s="7" t="s">
        <v>66</v>
      </c>
      <c r="B25" s="4">
        <f>IFERROR(VLOOKUP($A25,[1]!Tabla_Numerador_VACUNADOS_ZBS,2,FALSE),0)</f>
        <v>134</v>
      </c>
      <c r="C25" s="2">
        <v>327</v>
      </c>
      <c r="D25" s="10">
        <f>B25/C25</f>
        <v>0.40978593272171254</v>
      </c>
    </row>
    <row r="26" spans="1:4" x14ac:dyDescent="0.3">
      <c r="A26" s="7" t="s">
        <v>67</v>
      </c>
      <c r="B26" s="4">
        <f>IFERROR(VLOOKUP($A26,[1]!Tabla_Numerador_VACUNADOS_ZBS,2,FALSE),0)</f>
        <v>75</v>
      </c>
      <c r="C26" s="2">
        <v>185</v>
      </c>
      <c r="D26" s="10">
        <f>B26/C26</f>
        <v>0.40540540540540543</v>
      </c>
    </row>
    <row r="27" spans="1:4" x14ac:dyDescent="0.3">
      <c r="A27" s="7" t="s">
        <v>90</v>
      </c>
      <c r="B27" s="4">
        <f>IFERROR(VLOOKUP($A27,[1]!Tabla_Numerador_VACUNADOS_ZBS,2,FALSE),0)</f>
        <v>123</v>
      </c>
      <c r="C27" s="2">
        <v>307</v>
      </c>
      <c r="D27" s="10">
        <f>B27/C27</f>
        <v>0.40065146579804561</v>
      </c>
    </row>
    <row r="28" spans="1:4" x14ac:dyDescent="0.3">
      <c r="A28" s="9" t="s">
        <v>92</v>
      </c>
      <c r="B28" s="4">
        <f>IFERROR(VLOOKUP($A28,[1]!Tabla_Numerador_VACUNADOS_ZBS,2,FALSE),0)</f>
        <v>64</v>
      </c>
      <c r="C28" s="2">
        <v>164</v>
      </c>
      <c r="D28" s="10">
        <f>B28/C28</f>
        <v>0.3902439024390244</v>
      </c>
    </row>
    <row r="29" spans="1:4" x14ac:dyDescent="0.3">
      <c r="A29" s="7" t="s">
        <v>94</v>
      </c>
      <c r="B29" s="4">
        <f>IFERROR(VLOOKUP($A29,[1]!Tabla_Numerador_VACUNADOS_ZBS,2,FALSE),0)</f>
        <v>120</v>
      </c>
      <c r="C29" s="2">
        <v>310</v>
      </c>
      <c r="D29" s="10">
        <f>B29/C29</f>
        <v>0.38709677419354838</v>
      </c>
    </row>
    <row r="30" spans="1:4" x14ac:dyDescent="0.3">
      <c r="A30" s="9" t="s">
        <v>76</v>
      </c>
      <c r="B30" s="4">
        <f>IFERROR(VLOOKUP($A30,[1]!Tabla_Numerador_VACUNADOS_ZBS,2,FALSE),0)</f>
        <v>67</v>
      </c>
      <c r="C30" s="2">
        <v>174</v>
      </c>
      <c r="D30" s="10">
        <f>B30/C30</f>
        <v>0.38505747126436779</v>
      </c>
    </row>
    <row r="31" spans="1:4" x14ac:dyDescent="0.3">
      <c r="A31" s="9" t="s">
        <v>58</v>
      </c>
      <c r="B31" s="4">
        <f>IFERROR(VLOOKUP($A31,[1]!Tabla_Numerador_VACUNADOS_ZBS,2,FALSE),0)</f>
        <v>87</v>
      </c>
      <c r="C31" s="2">
        <v>226</v>
      </c>
      <c r="D31" s="10">
        <f>B31/C31</f>
        <v>0.38495575221238937</v>
      </c>
    </row>
    <row r="32" spans="1:4" x14ac:dyDescent="0.3">
      <c r="A32" s="9" t="s">
        <v>71</v>
      </c>
      <c r="B32" s="4">
        <f>IFERROR(VLOOKUP($A32,[1]!Tabla_Numerador_VACUNADOS_ZBS,2,FALSE),0)</f>
        <v>93</v>
      </c>
      <c r="C32" s="2">
        <v>243</v>
      </c>
      <c r="D32" s="10">
        <f>B32/C32</f>
        <v>0.38271604938271603</v>
      </c>
    </row>
    <row r="33" spans="1:4" x14ac:dyDescent="0.3">
      <c r="A33" s="9" t="s">
        <v>65</v>
      </c>
      <c r="B33" s="4">
        <f>IFERROR(VLOOKUP($A33,[1]!Tabla_Numerador_VACUNADOS_ZBS,2,FALSE),0)</f>
        <v>118</v>
      </c>
      <c r="C33" s="2">
        <v>309</v>
      </c>
      <c r="D33" s="10">
        <f>B33/C33</f>
        <v>0.3818770226537217</v>
      </c>
    </row>
    <row r="34" spans="1:4" x14ac:dyDescent="0.3">
      <c r="A34" s="9" t="s">
        <v>73</v>
      </c>
      <c r="B34" s="4">
        <f>IFERROR(VLOOKUP($A34,[1]!Tabla_Numerador_VACUNADOS_ZBS,2,FALSE),0)</f>
        <v>117</v>
      </c>
      <c r="C34" s="2">
        <v>311</v>
      </c>
      <c r="D34" s="10">
        <f>B34/C34</f>
        <v>0.3762057877813505</v>
      </c>
    </row>
    <row r="35" spans="1:4" x14ac:dyDescent="0.3">
      <c r="A35" s="7" t="s">
        <v>87</v>
      </c>
      <c r="B35" s="4">
        <f>IFERROR(VLOOKUP($A35,[1]!Tabla_Numerador_VACUNADOS_ZBS,2,FALSE),0)</f>
        <v>84</v>
      </c>
      <c r="C35" s="2">
        <v>224</v>
      </c>
      <c r="D35" s="10">
        <f>B35/C35</f>
        <v>0.375</v>
      </c>
    </row>
    <row r="36" spans="1:4" x14ac:dyDescent="0.3">
      <c r="A36" s="7" t="s">
        <v>82</v>
      </c>
      <c r="B36" s="4">
        <f>IFERROR(VLOOKUP($A36,[1]!Tabla_Numerador_VACUNADOS_ZBS,2,FALSE),0)</f>
        <v>81</v>
      </c>
      <c r="C36" s="2">
        <v>217</v>
      </c>
      <c r="D36" s="10">
        <f>B36/C36</f>
        <v>0.37327188940092165</v>
      </c>
    </row>
    <row r="37" spans="1:4" x14ac:dyDescent="0.3">
      <c r="A37" s="9" t="s">
        <v>77</v>
      </c>
      <c r="B37" s="4">
        <f>IFERROR(VLOOKUP($A37,[1]!Tabla_Numerador_VACUNADOS_ZBS,2,FALSE),0)</f>
        <v>49</v>
      </c>
      <c r="C37" s="2">
        <v>138</v>
      </c>
      <c r="D37" s="10">
        <f>B37/C37</f>
        <v>0.35507246376811596</v>
      </c>
    </row>
    <row r="38" spans="1:4" x14ac:dyDescent="0.3">
      <c r="A38" s="9" t="s">
        <v>89</v>
      </c>
      <c r="B38" s="4">
        <f>IFERROR(VLOOKUP($A38,[1]!Tabla_Numerador_VACUNADOS_ZBS,2,FALSE),0)</f>
        <v>75</v>
      </c>
      <c r="C38" s="2">
        <v>212</v>
      </c>
      <c r="D38" s="10">
        <f>B38/C38</f>
        <v>0.35377358490566035</v>
      </c>
    </row>
    <row r="39" spans="1:4" x14ac:dyDescent="0.3">
      <c r="A39" s="9" t="s">
        <v>100</v>
      </c>
      <c r="B39" s="4">
        <f>IFERROR(VLOOKUP($A39,[1]!Tabla_Numerador_VACUNADOS_ZBS,2,FALSE),0)</f>
        <v>31</v>
      </c>
      <c r="C39" s="2">
        <v>91</v>
      </c>
      <c r="D39" s="10">
        <f>B39/C39</f>
        <v>0.34065934065934067</v>
      </c>
    </row>
    <row r="40" spans="1:4" x14ac:dyDescent="0.3">
      <c r="A40" s="9" t="s">
        <v>81</v>
      </c>
      <c r="B40" s="4">
        <f>IFERROR(VLOOKUP($A40,[1]!Tabla_Numerador_VACUNADOS_ZBS,2,FALSE),0)</f>
        <v>127</v>
      </c>
      <c r="C40" s="2">
        <v>379</v>
      </c>
      <c r="D40" s="10">
        <f>B40/C40</f>
        <v>0.33509234828496043</v>
      </c>
    </row>
    <row r="41" spans="1:4" x14ac:dyDescent="0.3">
      <c r="A41" s="9" t="s">
        <v>74</v>
      </c>
      <c r="B41" s="4">
        <f>IFERROR(VLOOKUP($A41,[1]!Tabla_Numerador_VACUNADOS_ZBS,2,FALSE),0)</f>
        <v>92</v>
      </c>
      <c r="C41" s="2">
        <v>280</v>
      </c>
      <c r="D41" s="10">
        <f>B41/C41</f>
        <v>0.32857142857142857</v>
      </c>
    </row>
    <row r="42" spans="1:4" x14ac:dyDescent="0.3">
      <c r="A42" s="7" t="s">
        <v>78</v>
      </c>
      <c r="B42" s="4">
        <f>IFERROR(VLOOKUP($A42,[1]!Tabla_Numerador_VACUNADOS_ZBS,2,FALSE),0)</f>
        <v>43</v>
      </c>
      <c r="C42" s="2">
        <v>132</v>
      </c>
      <c r="D42" s="10">
        <f>B42/C42</f>
        <v>0.32575757575757575</v>
      </c>
    </row>
    <row r="43" spans="1:4" x14ac:dyDescent="0.3">
      <c r="A43" s="7" t="s">
        <v>101</v>
      </c>
      <c r="B43" s="4">
        <f>IFERROR(VLOOKUP($A43,[1]!Tabla_Numerador_VACUNADOS_ZBS,2,FALSE),0)</f>
        <v>57</v>
      </c>
      <c r="C43" s="2">
        <v>176</v>
      </c>
      <c r="D43" s="10">
        <f>B43/C43</f>
        <v>0.32386363636363635</v>
      </c>
    </row>
    <row r="44" spans="1:4" x14ac:dyDescent="0.3">
      <c r="A44" s="9" t="s">
        <v>85</v>
      </c>
      <c r="B44" s="4">
        <f>IFERROR(VLOOKUP($A44,[1]!Tabla_Numerador_VACUNADOS_ZBS,2,FALSE),0)</f>
        <v>107</v>
      </c>
      <c r="C44" s="2">
        <v>337</v>
      </c>
      <c r="D44" s="10">
        <f>B44/C44</f>
        <v>0.31750741839762614</v>
      </c>
    </row>
    <row r="45" spans="1:4" x14ac:dyDescent="0.3">
      <c r="A45" s="7" t="s">
        <v>95</v>
      </c>
      <c r="B45" s="4">
        <f>IFERROR(VLOOKUP($A45,[1]!Tabla_Numerador_VACUNADOS_ZBS,2,FALSE),0)</f>
        <v>80</v>
      </c>
      <c r="C45" s="2">
        <v>256</v>
      </c>
      <c r="D45" s="10">
        <f>B45/C45</f>
        <v>0.3125</v>
      </c>
    </row>
    <row r="46" spans="1:4" x14ac:dyDescent="0.3">
      <c r="A46" s="7" t="s">
        <v>84</v>
      </c>
      <c r="B46" s="4">
        <f>IFERROR(VLOOKUP($A46,[1]!Tabla_Numerador_VACUNADOS_ZBS,2,FALSE),0)</f>
        <v>94</v>
      </c>
      <c r="C46" s="2">
        <v>301</v>
      </c>
      <c r="D46" s="10">
        <f>B46/C46</f>
        <v>0.3122923588039867</v>
      </c>
    </row>
    <row r="47" spans="1:4" x14ac:dyDescent="0.3">
      <c r="A47" s="9" t="s">
        <v>80</v>
      </c>
      <c r="B47" s="4">
        <f>IFERROR(VLOOKUP($A47,[1]!Tabla_Numerador_VACUNADOS_ZBS,2,FALSE),0)</f>
        <v>83</v>
      </c>
      <c r="C47" s="2">
        <v>287</v>
      </c>
      <c r="D47" s="10">
        <f>B47/C47</f>
        <v>0.28919860627177701</v>
      </c>
    </row>
    <row r="48" spans="1:4" x14ac:dyDescent="0.3">
      <c r="A48" s="7" t="s">
        <v>86</v>
      </c>
      <c r="B48" s="4">
        <f>IFERROR(VLOOKUP($A48,[1]!Tabla_Numerador_VACUNADOS_ZBS,2,FALSE),0)</f>
        <v>119</v>
      </c>
      <c r="C48" s="2">
        <v>417</v>
      </c>
      <c r="D48" s="10">
        <f>B48/C48</f>
        <v>0.28537170263788969</v>
      </c>
    </row>
    <row r="49" spans="1:4" x14ac:dyDescent="0.3">
      <c r="A49" s="9" t="s">
        <v>97</v>
      </c>
      <c r="B49" s="4">
        <f>IFERROR(VLOOKUP($A49,[1]!Tabla_Numerador_VACUNADOS_ZBS,2,FALSE),0)</f>
        <v>128</v>
      </c>
      <c r="C49" s="2">
        <v>456</v>
      </c>
      <c r="D49" s="10">
        <f>B49/C49</f>
        <v>0.2807017543859649</v>
      </c>
    </row>
    <row r="50" spans="1:4" x14ac:dyDescent="0.3">
      <c r="A50" s="7" t="s">
        <v>102</v>
      </c>
      <c r="B50" s="4">
        <f>IFERROR(VLOOKUP($A50,[1]!Tabla_Numerador_VACUNADOS_ZBS,2,FALSE),0)</f>
        <v>56</v>
      </c>
      <c r="C50" s="2">
        <v>200</v>
      </c>
      <c r="D50" s="10">
        <f>B50/C50</f>
        <v>0.28000000000000003</v>
      </c>
    </row>
    <row r="51" spans="1:4" x14ac:dyDescent="0.3">
      <c r="A51" s="7" t="s">
        <v>91</v>
      </c>
      <c r="B51" s="4">
        <f>IFERROR(VLOOKUP($A51,[1]!Tabla_Numerador_VACUNADOS_ZBS,2,FALSE),0)</f>
        <v>112</v>
      </c>
      <c r="C51" s="2">
        <v>404</v>
      </c>
      <c r="D51" s="10">
        <f>B51/C51</f>
        <v>0.27722772277227725</v>
      </c>
    </row>
    <row r="52" spans="1:4" x14ac:dyDescent="0.3">
      <c r="A52" s="7" t="s">
        <v>96</v>
      </c>
      <c r="B52" s="4">
        <f>IFERROR(VLOOKUP($A52,[1]!Tabla_Numerador_VACUNADOS_ZBS,2,FALSE),0)</f>
        <v>85</v>
      </c>
      <c r="C52" s="2">
        <v>322</v>
      </c>
      <c r="D52" s="10">
        <f>B52/C52</f>
        <v>0.2639751552795031</v>
      </c>
    </row>
    <row r="53" spans="1:4" x14ac:dyDescent="0.3">
      <c r="A53" s="7" t="s">
        <v>98</v>
      </c>
      <c r="B53" s="4">
        <f>IFERROR(VLOOKUP($A53,[1]!Tabla_Numerador_VACUNADOS_ZBS,2,FALSE),0)</f>
        <v>60</v>
      </c>
      <c r="C53" s="2">
        <v>228</v>
      </c>
      <c r="D53" s="10">
        <f>B53/C53</f>
        <v>0.26315789473684209</v>
      </c>
    </row>
    <row r="54" spans="1:4" x14ac:dyDescent="0.3">
      <c r="A54" s="7" t="s">
        <v>93</v>
      </c>
      <c r="B54" s="4">
        <f>IFERROR(VLOOKUP($A54,[1]!Tabla_Numerador_VACUNADOS_ZBS,2,FALSE),0)</f>
        <v>49</v>
      </c>
      <c r="C54" s="2">
        <v>192</v>
      </c>
      <c r="D54" s="10">
        <f>B54/C54</f>
        <v>0.25520833333333331</v>
      </c>
    </row>
    <row r="55" spans="1:4" x14ac:dyDescent="0.3">
      <c r="A55" s="7" t="s">
        <v>106</v>
      </c>
      <c r="B55" s="4">
        <f>IFERROR(VLOOKUP($A55,[1]!Tabla_Numerador_VACUNADOS_ZBS,2,FALSE),0)</f>
        <v>105</v>
      </c>
      <c r="C55" s="2">
        <v>413</v>
      </c>
      <c r="D55" s="10">
        <f>B55/C55</f>
        <v>0.25423728813559321</v>
      </c>
    </row>
    <row r="56" spans="1:4" x14ac:dyDescent="0.3">
      <c r="A56" s="7" t="s">
        <v>111</v>
      </c>
      <c r="B56" s="4">
        <f>IFERROR(VLOOKUP($A56,[1]!Tabla_Numerador_VACUNADOS_ZBS,2,FALSE),0)</f>
        <v>39</v>
      </c>
      <c r="C56" s="2">
        <v>155</v>
      </c>
      <c r="D56" s="10">
        <f>B56/C56</f>
        <v>0.25161290322580643</v>
      </c>
    </row>
    <row r="57" spans="1:4" x14ac:dyDescent="0.3">
      <c r="A57" s="7" t="s">
        <v>116</v>
      </c>
      <c r="B57" s="4">
        <f>IFERROR(VLOOKUP($A57,[1]!Tabla_Numerador_VACUNADOS_ZBS,2,FALSE),0)</f>
        <v>47</v>
      </c>
      <c r="C57" s="2">
        <v>190</v>
      </c>
      <c r="D57" s="10">
        <f>B57/C57</f>
        <v>0.24736842105263157</v>
      </c>
    </row>
    <row r="58" spans="1:4" x14ac:dyDescent="0.3">
      <c r="A58" s="9" t="s">
        <v>88</v>
      </c>
      <c r="B58" s="4">
        <f>IFERROR(VLOOKUP($A58,[1]!Tabla_Numerador_VACUNADOS_ZBS,2,FALSE),0)</f>
        <v>68</v>
      </c>
      <c r="C58" s="2">
        <v>277</v>
      </c>
      <c r="D58" s="10">
        <f>B58/C58</f>
        <v>0.24548736462093862</v>
      </c>
    </row>
    <row r="59" spans="1:4" x14ac:dyDescent="0.3">
      <c r="A59" s="7" t="s">
        <v>126</v>
      </c>
      <c r="B59" s="4">
        <f>IFERROR(VLOOKUP($A59,[1]!Tabla_Numerador_VACUNADOS_ZBS,2,FALSE),0)</f>
        <v>19</v>
      </c>
      <c r="C59" s="2">
        <v>78</v>
      </c>
      <c r="D59" s="10">
        <f>B59/C59</f>
        <v>0.24358974358974358</v>
      </c>
    </row>
    <row r="60" spans="1:4" x14ac:dyDescent="0.3">
      <c r="A60" s="9" t="s">
        <v>103</v>
      </c>
      <c r="B60" s="4">
        <f>IFERROR(VLOOKUP($A60,[1]!Tabla_Numerador_VACUNADOS_ZBS,2,FALSE),0)</f>
        <v>60</v>
      </c>
      <c r="C60" s="2">
        <v>260</v>
      </c>
      <c r="D60" s="10">
        <f>B60/C60</f>
        <v>0.23076923076923078</v>
      </c>
    </row>
    <row r="61" spans="1:4" x14ac:dyDescent="0.3">
      <c r="A61" s="9" t="s">
        <v>104</v>
      </c>
      <c r="B61" s="4">
        <f>IFERROR(VLOOKUP($A61,[1]!Tabla_Numerador_VACUNADOS_ZBS,2,FALSE),0)</f>
        <v>59</v>
      </c>
      <c r="C61" s="2">
        <v>263</v>
      </c>
      <c r="D61" s="10">
        <f>B61/C61</f>
        <v>0.22433460076045628</v>
      </c>
    </row>
    <row r="62" spans="1:4" x14ac:dyDescent="0.3">
      <c r="A62" s="9" t="s">
        <v>110</v>
      </c>
      <c r="B62" s="4">
        <f>IFERROR(VLOOKUP($A62,[1]!Tabla_Numerador_VACUNADOS_ZBS,2,FALSE),0)</f>
        <v>34</v>
      </c>
      <c r="C62" s="2">
        <v>154</v>
      </c>
      <c r="D62" s="10">
        <f>B62/C62</f>
        <v>0.22077922077922077</v>
      </c>
    </row>
    <row r="63" spans="1:4" x14ac:dyDescent="0.3">
      <c r="A63" s="9" t="s">
        <v>105</v>
      </c>
      <c r="B63" s="4">
        <f>IFERROR(VLOOKUP($A63,[1]!Tabla_Numerador_VACUNADOS_ZBS,2,FALSE),0)</f>
        <v>42</v>
      </c>
      <c r="C63" s="2">
        <v>195</v>
      </c>
      <c r="D63" s="10">
        <f>B63/C63</f>
        <v>0.2153846153846154</v>
      </c>
    </row>
    <row r="64" spans="1:4" x14ac:dyDescent="0.3">
      <c r="A64" s="9" t="s">
        <v>109</v>
      </c>
      <c r="B64" s="4">
        <f>IFERROR(VLOOKUP($A64,[1]!Tabla_Numerador_VACUNADOS_ZBS,2,FALSE),0)</f>
        <v>41</v>
      </c>
      <c r="C64" s="2">
        <v>196</v>
      </c>
      <c r="D64" s="10">
        <f>B64/C64</f>
        <v>0.20918367346938777</v>
      </c>
    </row>
    <row r="65" spans="1:4" x14ac:dyDescent="0.3">
      <c r="A65" s="7" t="s">
        <v>118</v>
      </c>
      <c r="B65" s="4">
        <f>IFERROR(VLOOKUP($A65,[1]!Tabla_Numerador_VACUNADOS_ZBS,2,FALSE),0)</f>
        <v>58</v>
      </c>
      <c r="C65" s="2">
        <v>284</v>
      </c>
      <c r="D65" s="10">
        <f>B65/C65</f>
        <v>0.20422535211267606</v>
      </c>
    </row>
    <row r="66" spans="1:4" x14ac:dyDescent="0.3">
      <c r="A66" s="7" t="s">
        <v>120</v>
      </c>
      <c r="B66" s="4">
        <f>IFERROR(VLOOKUP($A66,[1]!Tabla_Numerador_VACUNADOS_ZBS,2,FALSE),0)</f>
        <v>77</v>
      </c>
      <c r="C66" s="2">
        <v>386</v>
      </c>
      <c r="D66" s="10">
        <f>B66/C66</f>
        <v>0.19948186528497408</v>
      </c>
    </row>
    <row r="67" spans="1:4" x14ac:dyDescent="0.3">
      <c r="A67" s="9" t="s">
        <v>119</v>
      </c>
      <c r="B67" s="4">
        <f>IFERROR(VLOOKUP($A67,[1]!Tabla_Numerador_VACUNADOS_ZBS,2,FALSE),0)</f>
        <v>39</v>
      </c>
      <c r="C67" s="2">
        <v>196</v>
      </c>
      <c r="D67" s="10">
        <f>B67/C67</f>
        <v>0.19897959183673469</v>
      </c>
    </row>
    <row r="68" spans="1:4" x14ac:dyDescent="0.3">
      <c r="A68" s="9" t="s">
        <v>115</v>
      </c>
      <c r="B68" s="4">
        <f>IFERROR(VLOOKUP($A68,[1]!Tabla_Numerador_VACUNADOS_ZBS,2,FALSE),0)</f>
        <v>54</v>
      </c>
      <c r="C68" s="2">
        <v>292</v>
      </c>
      <c r="D68" s="10">
        <f>B68/C68</f>
        <v>0.18493150684931506</v>
      </c>
    </row>
    <row r="69" spans="1:4" x14ac:dyDescent="0.3">
      <c r="A69" s="7" t="s">
        <v>124</v>
      </c>
      <c r="B69" s="4">
        <f>IFERROR(VLOOKUP($A69,[1]!Tabla_Numerador_VACUNADOS_ZBS,2,FALSE),0)</f>
        <v>22</v>
      </c>
      <c r="C69" s="2">
        <v>119</v>
      </c>
      <c r="D69" s="10">
        <f>B69/C69</f>
        <v>0.18487394957983194</v>
      </c>
    </row>
    <row r="70" spans="1:4" x14ac:dyDescent="0.3">
      <c r="A70" s="7" t="s">
        <v>113</v>
      </c>
      <c r="B70" s="4">
        <f>IFERROR(VLOOKUP($A70,[1]!Tabla_Numerador_VACUNADOS_ZBS,2,FALSE),0)</f>
        <v>12</v>
      </c>
      <c r="C70" s="2">
        <v>65</v>
      </c>
      <c r="D70" s="10">
        <f>B70/C70</f>
        <v>0.18461538461538463</v>
      </c>
    </row>
    <row r="71" spans="1:4" x14ac:dyDescent="0.3">
      <c r="A71" s="7" t="s">
        <v>114</v>
      </c>
      <c r="B71" s="4">
        <f>IFERROR(VLOOKUP($A71,[1]!Tabla_Numerador_VACUNADOS_ZBS,2,FALSE),0)</f>
        <v>33</v>
      </c>
      <c r="C71" s="2">
        <v>186</v>
      </c>
      <c r="D71" s="10">
        <f>B71/C71</f>
        <v>0.17741935483870969</v>
      </c>
    </row>
    <row r="72" spans="1:4" x14ac:dyDescent="0.3">
      <c r="A72" s="7" t="s">
        <v>130</v>
      </c>
      <c r="B72" s="4">
        <f>IFERROR(VLOOKUP($A72,[1]!Tabla_Numerador_VACUNADOS_ZBS,2,FALSE),0)</f>
        <v>21</v>
      </c>
      <c r="C72" s="2">
        <v>129</v>
      </c>
      <c r="D72" s="10">
        <f>B72/C72</f>
        <v>0.16279069767441862</v>
      </c>
    </row>
    <row r="73" spans="1:4" x14ac:dyDescent="0.3">
      <c r="A73" s="7" t="s">
        <v>121</v>
      </c>
      <c r="B73" s="4">
        <f>IFERROR(VLOOKUP($A73,[1]!Tabla_Numerador_VACUNADOS_ZBS,2,FALSE),0)</f>
        <v>60</v>
      </c>
      <c r="C73" s="2">
        <v>376</v>
      </c>
      <c r="D73" s="10">
        <f>B73/C73</f>
        <v>0.15957446808510639</v>
      </c>
    </row>
    <row r="74" spans="1:4" x14ac:dyDescent="0.3">
      <c r="A74" s="7" t="s">
        <v>107</v>
      </c>
      <c r="B74" s="4">
        <f>IFERROR(VLOOKUP($A74,[1]!Tabla_Numerador_VACUNADOS_ZBS,2,FALSE),0)</f>
        <v>4</v>
      </c>
      <c r="C74" s="2">
        <v>26</v>
      </c>
      <c r="D74" s="10">
        <f>B74/C74</f>
        <v>0.15384615384615385</v>
      </c>
    </row>
    <row r="75" spans="1:4" x14ac:dyDescent="0.3">
      <c r="A75" s="7" t="s">
        <v>132</v>
      </c>
      <c r="B75" s="4">
        <f>IFERROR(VLOOKUP($A75,[1]!Tabla_Numerador_VACUNADOS_ZBS,2,FALSE),0)</f>
        <v>20</v>
      </c>
      <c r="C75" s="2">
        <v>138</v>
      </c>
      <c r="D75" s="10">
        <f>B75/C75</f>
        <v>0.14492753623188406</v>
      </c>
    </row>
    <row r="76" spans="1:4" x14ac:dyDescent="0.3">
      <c r="A76" s="9" t="s">
        <v>112</v>
      </c>
      <c r="B76" s="4">
        <f>IFERROR(VLOOKUP($A76,[1]!Tabla_Numerador_VACUNADOS_ZBS,2,FALSE),0)</f>
        <v>25</v>
      </c>
      <c r="C76" s="2">
        <v>175</v>
      </c>
      <c r="D76" s="10">
        <f>B76/C76</f>
        <v>0.14285714285714285</v>
      </c>
    </row>
    <row r="77" spans="1:4" x14ac:dyDescent="0.3">
      <c r="A77" s="9" t="s">
        <v>108</v>
      </c>
      <c r="B77" s="4">
        <f>IFERROR(VLOOKUP($A77,[1]!Tabla_Numerador_VACUNADOS_ZBS,2,FALSE),0)</f>
        <v>28</v>
      </c>
      <c r="C77" s="2">
        <v>210</v>
      </c>
      <c r="D77" s="10">
        <f>B77/C77</f>
        <v>0.13333333333333333</v>
      </c>
    </row>
    <row r="78" spans="1:4" x14ac:dyDescent="0.3">
      <c r="A78" s="9" t="s">
        <v>125</v>
      </c>
      <c r="B78" s="4">
        <f>IFERROR(VLOOKUP($A78,[1]!Tabla_Numerador_VACUNADOS_ZBS,2,FALSE),0)</f>
        <v>11</v>
      </c>
      <c r="C78" s="2">
        <v>90</v>
      </c>
      <c r="D78" s="10">
        <f>B78/C78</f>
        <v>0.12222222222222222</v>
      </c>
    </row>
    <row r="79" spans="1:4" x14ac:dyDescent="0.3">
      <c r="A79" s="7" t="s">
        <v>122</v>
      </c>
      <c r="B79" s="4">
        <f>IFERROR(VLOOKUP($A79,[1]!Tabla_Numerador_VACUNADOS_ZBS,2,FALSE),0)</f>
        <v>48</v>
      </c>
      <c r="C79" s="2">
        <v>401</v>
      </c>
      <c r="D79" s="10">
        <f>B79/C79</f>
        <v>0.11970074812967581</v>
      </c>
    </row>
    <row r="80" spans="1:4" x14ac:dyDescent="0.3">
      <c r="A80" s="9" t="s">
        <v>123</v>
      </c>
      <c r="B80" s="4">
        <f>IFERROR(VLOOKUP($A80,[1]!Tabla_Numerador_VACUNADOS_ZBS,2,FALSE),0)</f>
        <v>6</v>
      </c>
      <c r="C80" s="2">
        <v>55</v>
      </c>
      <c r="D80" s="10">
        <f>B80/C80</f>
        <v>0.10909090909090909</v>
      </c>
    </row>
    <row r="81" spans="1:4" x14ac:dyDescent="0.3">
      <c r="A81" s="7" t="s">
        <v>128</v>
      </c>
      <c r="B81" s="4">
        <f>IFERROR(VLOOKUP($A81,[1]!Tabla_Numerador_VACUNADOS_ZBS,2,FALSE),0)</f>
        <v>18</v>
      </c>
      <c r="C81" s="2">
        <v>170</v>
      </c>
      <c r="D81" s="10">
        <f>B81/C81</f>
        <v>0.10588235294117647</v>
      </c>
    </row>
    <row r="82" spans="1:4" x14ac:dyDescent="0.3">
      <c r="A82" s="9" t="s">
        <v>127</v>
      </c>
      <c r="B82" s="4">
        <f>IFERROR(VLOOKUP($A82,[1]!Tabla_Numerador_VACUNADOS_ZBS,2,FALSE),0)</f>
        <v>24</v>
      </c>
      <c r="C82" s="2">
        <v>251</v>
      </c>
      <c r="D82" s="10">
        <f>B82/C82</f>
        <v>9.5617529880478086E-2</v>
      </c>
    </row>
    <row r="83" spans="1:4" x14ac:dyDescent="0.3">
      <c r="A83" s="7" t="s">
        <v>117</v>
      </c>
      <c r="B83" s="4">
        <f>IFERROR(VLOOKUP($A83,[1]!Tabla_Numerador_VACUNADOS_ZBS,2,FALSE),0)</f>
        <v>22</v>
      </c>
      <c r="C83" s="2">
        <v>246</v>
      </c>
      <c r="D83" s="10">
        <f>B83/C83</f>
        <v>8.943089430894309E-2</v>
      </c>
    </row>
    <row r="84" spans="1:4" x14ac:dyDescent="0.3">
      <c r="A84" s="7" t="s">
        <v>131</v>
      </c>
      <c r="B84" s="4">
        <f>IFERROR(VLOOKUP($A84,[1]!Tabla_Numerador_VACUNADOS_ZBS,2,FALSE),0)</f>
        <v>14</v>
      </c>
      <c r="C84" s="2">
        <v>195</v>
      </c>
      <c r="D84" s="10">
        <f>B84/C84</f>
        <v>7.179487179487179E-2</v>
      </c>
    </row>
    <row r="85" spans="1:4" x14ac:dyDescent="0.3">
      <c r="A85" s="9" t="s">
        <v>129</v>
      </c>
      <c r="B85" s="4">
        <f>IFERROR(VLOOKUP($A85,[1]!Tabla_Numerador_VACUNADOS_ZBS,2,FALSE),0)</f>
        <v>12</v>
      </c>
      <c r="C85" s="2">
        <v>171</v>
      </c>
      <c r="D85" s="10">
        <f>B85/C85</f>
        <v>7.0175438596491224E-2</v>
      </c>
    </row>
    <row r="86" spans="1:4" x14ac:dyDescent="0.3">
      <c r="A86" s="7" t="s">
        <v>133</v>
      </c>
      <c r="B86" s="4">
        <f>IFERROR(VLOOKUP($A86,[1]!Tabla_Numerador_VACUNADOS_ZBS,2,FALSE),0)</f>
        <v>2</v>
      </c>
      <c r="C86" s="2">
        <v>29</v>
      </c>
      <c r="D86" s="10">
        <f>B86/C86</f>
        <v>6.8965517241379309E-2</v>
      </c>
    </row>
    <row r="87" spans="1:4" ht="15" thickBot="1" x14ac:dyDescent="0.35">
      <c r="A87" s="16" t="s">
        <v>0</v>
      </c>
      <c r="B87" s="17">
        <f>SUM(B2:B86)</f>
        <v>5667</v>
      </c>
      <c r="C87" s="18">
        <v>18238</v>
      </c>
      <c r="D87" s="14">
        <f t="shared" ref="D66:D87" si="0">B87/C87</f>
        <v>0.31072486018203749</v>
      </c>
    </row>
  </sheetData>
  <sortState ref="A2:D86">
    <sortCondition descending="1" ref="D2:D86"/>
  </sortState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workbookViewId="0">
      <selection sqref="A1:D86"/>
    </sheetView>
  </sheetViews>
  <sheetFormatPr baseColWidth="10" defaultColWidth="11.44140625" defaultRowHeight="14.4" x14ac:dyDescent="0.3"/>
  <cols>
    <col min="1" max="1" width="29.109375" style="6" bestFit="1" customWidth="1"/>
    <col min="2" max="2" width="18.6640625" style="6" bestFit="1" customWidth="1"/>
    <col min="3" max="3" width="9.6640625" style="6" bestFit="1" customWidth="1"/>
    <col min="4" max="4" width="9.88671875" style="6" bestFit="1" customWidth="1"/>
    <col min="5" max="16384" width="11.44140625" style="6"/>
  </cols>
  <sheetData>
    <row r="1" spans="1:4" x14ac:dyDescent="0.3">
      <c r="A1" s="7"/>
      <c r="B1" s="1" t="s">
        <v>3</v>
      </c>
      <c r="C1" s="1" t="s">
        <v>2</v>
      </c>
      <c r="D1" s="8" t="s">
        <v>1</v>
      </c>
    </row>
    <row r="2" spans="1:4" x14ac:dyDescent="0.3">
      <c r="A2" s="7" t="s">
        <v>99</v>
      </c>
      <c r="B2" s="4">
        <f>IFERROR(VLOOKUP($A2,[1]!Tabla_Numerador_VACUNADOS_ZBS,3,FALSE),0)</f>
        <v>334</v>
      </c>
      <c r="C2" s="1">
        <v>415</v>
      </c>
      <c r="D2" s="10">
        <f>B2/C2</f>
        <v>0.80481927710843371</v>
      </c>
    </row>
    <row r="3" spans="1:4" x14ac:dyDescent="0.3">
      <c r="A3" s="7" t="s">
        <v>61</v>
      </c>
      <c r="B3" s="4">
        <f>IFERROR(VLOOKUP($A3,[1]!Tabla_Numerador_VACUNADOS_ZBS,3,FALSE),0)</f>
        <v>546</v>
      </c>
      <c r="C3" s="2">
        <v>761</v>
      </c>
      <c r="D3" s="10">
        <f>B3/C3</f>
        <v>0.71747700394218139</v>
      </c>
    </row>
    <row r="4" spans="1:4" x14ac:dyDescent="0.3">
      <c r="A4" s="9" t="s">
        <v>49</v>
      </c>
      <c r="B4" s="4">
        <f>IFERROR(VLOOKUP($A4,[1]!Tabla_Numerador_VACUNADOS_ZBS,3,FALSE),0)</f>
        <v>364</v>
      </c>
      <c r="C4" s="2">
        <v>533</v>
      </c>
      <c r="D4" s="10">
        <f>B4/C4</f>
        <v>0.68292682926829273</v>
      </c>
    </row>
    <row r="5" spans="1:4" x14ac:dyDescent="0.3">
      <c r="A5" s="7" t="s">
        <v>66</v>
      </c>
      <c r="B5" s="4">
        <f>IFERROR(VLOOKUP($A5,[1]!Tabla_Numerador_VACUNADOS_ZBS,3,FALSE),0)</f>
        <v>1651</v>
      </c>
      <c r="C5" s="1">
        <v>2468</v>
      </c>
      <c r="D5" s="10">
        <f>B5/C5</f>
        <v>0.66896272285251213</v>
      </c>
    </row>
    <row r="6" spans="1:4" x14ac:dyDescent="0.3">
      <c r="A6" s="7" t="s">
        <v>59</v>
      </c>
      <c r="B6" s="4">
        <f>IFERROR(VLOOKUP($A6,[1]!Tabla_Numerador_VACUNADOS_ZBS,3,FALSE),0)</f>
        <v>584</v>
      </c>
      <c r="C6" s="3">
        <v>877</v>
      </c>
      <c r="D6" s="10">
        <f>B6/C6</f>
        <v>0.66590649942987457</v>
      </c>
    </row>
    <row r="7" spans="1:4" x14ac:dyDescent="0.3">
      <c r="A7" s="9" t="s">
        <v>83</v>
      </c>
      <c r="B7" s="4">
        <f>IFERROR(VLOOKUP($A7,[1]!Tabla_Numerador_VACUNADOS_ZBS,3,FALSE),0)</f>
        <v>483</v>
      </c>
      <c r="C7" s="2">
        <v>727</v>
      </c>
      <c r="D7" s="10">
        <f>B7/C7</f>
        <v>0.66437414030261344</v>
      </c>
    </row>
    <row r="8" spans="1:4" x14ac:dyDescent="0.3">
      <c r="A8" s="7" t="s">
        <v>73</v>
      </c>
      <c r="B8" s="4">
        <f>IFERROR(VLOOKUP($A8,[1]!Tabla_Numerador_VACUNADOS_ZBS,3,FALSE),0)</f>
        <v>1314</v>
      </c>
      <c r="C8" s="1">
        <v>2004</v>
      </c>
      <c r="D8" s="10">
        <f>B8/C8</f>
        <v>0.65568862275449102</v>
      </c>
    </row>
    <row r="9" spans="1:4" x14ac:dyDescent="0.3">
      <c r="A9" s="7" t="s">
        <v>109</v>
      </c>
      <c r="B9" s="4">
        <f>IFERROR(VLOOKUP($A9,[1]!Tabla_Numerador_VACUNADOS_ZBS,3,FALSE),0)</f>
        <v>763</v>
      </c>
      <c r="C9" s="2">
        <v>1169</v>
      </c>
      <c r="D9" s="10">
        <f>B9/C9</f>
        <v>0.65269461077844315</v>
      </c>
    </row>
    <row r="10" spans="1:4" x14ac:dyDescent="0.3">
      <c r="A10" s="7" t="s">
        <v>110</v>
      </c>
      <c r="B10" s="4">
        <f>IFERROR(VLOOKUP($A10,[1]!Tabla_Numerador_VACUNADOS_ZBS,3,FALSE),0)</f>
        <v>593</v>
      </c>
      <c r="C10" s="1">
        <v>913</v>
      </c>
      <c r="D10" s="10">
        <f>B10/C10</f>
        <v>0.64950711938663741</v>
      </c>
    </row>
    <row r="11" spans="1:4" x14ac:dyDescent="0.3">
      <c r="A11" s="9" t="s">
        <v>60</v>
      </c>
      <c r="B11" s="4">
        <f>IFERROR(VLOOKUP($A11,[1]!Tabla_Numerador_VACUNADOS_ZBS,3,FALSE),0)</f>
        <v>959</v>
      </c>
      <c r="C11" s="2">
        <v>1505</v>
      </c>
      <c r="D11" s="10">
        <f>B11/C11</f>
        <v>0.63720930232558137</v>
      </c>
    </row>
    <row r="12" spans="1:4" x14ac:dyDescent="0.3">
      <c r="A12" s="9" t="s">
        <v>77</v>
      </c>
      <c r="B12" s="4">
        <f>IFERROR(VLOOKUP($A12,[1]!Tabla_Numerador_VACUNADOS_ZBS,3,FALSE),0)</f>
        <v>552</v>
      </c>
      <c r="C12" s="2">
        <v>884</v>
      </c>
      <c r="D12" s="10">
        <f>B12/C12</f>
        <v>0.6244343891402715</v>
      </c>
    </row>
    <row r="13" spans="1:4" x14ac:dyDescent="0.3">
      <c r="A13" s="9" t="s">
        <v>76</v>
      </c>
      <c r="B13" s="4">
        <f>IFERROR(VLOOKUP($A13,[1]!Tabla_Numerador_VACUNADOS_ZBS,3,FALSE),0)</f>
        <v>726</v>
      </c>
      <c r="C13" s="1">
        <v>1169</v>
      </c>
      <c r="D13" s="10">
        <f>B13/C13</f>
        <v>0.62104362703165095</v>
      </c>
    </row>
    <row r="14" spans="1:4" x14ac:dyDescent="0.3">
      <c r="A14" s="9" t="s">
        <v>54</v>
      </c>
      <c r="B14" s="4">
        <f>IFERROR(VLOOKUP($A14,[1]!Tabla_Numerador_VACUNADOS_ZBS,3,FALSE),0)</f>
        <v>624</v>
      </c>
      <c r="C14" s="2">
        <v>1005</v>
      </c>
      <c r="D14" s="10">
        <f>B14/C14</f>
        <v>0.62089552238805967</v>
      </c>
    </row>
    <row r="15" spans="1:4" x14ac:dyDescent="0.3">
      <c r="A15" s="9" t="s">
        <v>70</v>
      </c>
      <c r="B15" s="4">
        <f>IFERROR(VLOOKUP($A15,[1]!Tabla_Numerador_VACUNADOS_ZBS,3,FALSE),0)</f>
        <v>716</v>
      </c>
      <c r="C15" s="1">
        <v>1154</v>
      </c>
      <c r="D15" s="10">
        <f>B15/C15</f>
        <v>0.62045060658578854</v>
      </c>
    </row>
    <row r="16" spans="1:4" x14ac:dyDescent="0.3">
      <c r="A16" s="7" t="s">
        <v>90</v>
      </c>
      <c r="B16" s="4">
        <f>IFERROR(VLOOKUP($A16,[1]!Tabla_Numerador_VACUNADOS_ZBS,3,FALSE),0)</f>
        <v>1309</v>
      </c>
      <c r="C16" s="1">
        <v>2113</v>
      </c>
      <c r="D16" s="10">
        <f>B16/C16</f>
        <v>0.61949834358731659</v>
      </c>
    </row>
    <row r="17" spans="1:4" x14ac:dyDescent="0.3">
      <c r="A17" s="7" t="s">
        <v>69</v>
      </c>
      <c r="B17" s="4">
        <f>IFERROR(VLOOKUP($A17,[1]!Tabla_Numerador_VACUNADOS_ZBS,3,FALSE),0)</f>
        <v>1209</v>
      </c>
      <c r="C17" s="2">
        <v>1977</v>
      </c>
      <c r="D17" s="10">
        <f>B17/C17</f>
        <v>0.61153262518968132</v>
      </c>
    </row>
    <row r="18" spans="1:4" x14ac:dyDescent="0.3">
      <c r="A18" s="7" t="s">
        <v>89</v>
      </c>
      <c r="B18" s="4">
        <f>IFERROR(VLOOKUP($A18,[1]!Tabla_Numerador_VACUNADOS_ZBS,3,FALSE),0)</f>
        <v>954</v>
      </c>
      <c r="C18" s="2">
        <v>1574</v>
      </c>
      <c r="D18" s="10">
        <f>B18/C18</f>
        <v>0.60609911054637866</v>
      </c>
    </row>
    <row r="19" spans="1:4" x14ac:dyDescent="0.3">
      <c r="A19" s="9" t="s">
        <v>98</v>
      </c>
      <c r="B19" s="4">
        <f>IFERROR(VLOOKUP($A19,[1]!Tabla_Numerador_VACUNADOS_ZBS,3,FALSE),0)</f>
        <v>977</v>
      </c>
      <c r="C19" s="1">
        <v>1628</v>
      </c>
      <c r="D19" s="10">
        <f>B19/C19</f>
        <v>0.60012285012285016</v>
      </c>
    </row>
    <row r="20" spans="1:4" x14ac:dyDescent="0.3">
      <c r="A20" s="9" t="s">
        <v>95</v>
      </c>
      <c r="B20" s="4">
        <f>IFERROR(VLOOKUP($A20,[1]!Tabla_Numerador_VACUNADOS_ZBS,3,FALSE),0)</f>
        <v>1071</v>
      </c>
      <c r="C20" s="2">
        <v>1796</v>
      </c>
      <c r="D20" s="10">
        <f>B20/C20</f>
        <v>0.59632516703786187</v>
      </c>
    </row>
    <row r="21" spans="1:4" x14ac:dyDescent="0.3">
      <c r="A21" s="7" t="s">
        <v>107</v>
      </c>
      <c r="B21" s="4">
        <f>IFERROR(VLOOKUP($A21,[1]!Tabla_Numerador_VACUNADOS_ZBS,3,FALSE),0)</f>
        <v>117</v>
      </c>
      <c r="C21" s="1">
        <v>197</v>
      </c>
      <c r="D21" s="10">
        <f>B21/C21</f>
        <v>0.59390862944162437</v>
      </c>
    </row>
    <row r="22" spans="1:4" x14ac:dyDescent="0.3">
      <c r="A22" s="7" t="s">
        <v>87</v>
      </c>
      <c r="B22" s="4">
        <f>IFERROR(VLOOKUP($A22,[1]!Tabla_Numerador_VACUNADOS_ZBS,3,FALSE),0)</f>
        <v>784</v>
      </c>
      <c r="C22" s="1">
        <v>1338</v>
      </c>
      <c r="D22" s="10">
        <f>B22/C22</f>
        <v>0.58594917787742895</v>
      </c>
    </row>
    <row r="23" spans="1:4" x14ac:dyDescent="0.3">
      <c r="A23" s="9" t="s">
        <v>52</v>
      </c>
      <c r="B23" s="4">
        <f>IFERROR(VLOOKUP($A23,[1]!Tabla_Numerador_VACUNADOS_ZBS,3,FALSE),0)</f>
        <v>990</v>
      </c>
      <c r="C23" s="2">
        <v>1695</v>
      </c>
      <c r="D23" s="10">
        <f>B23/C23</f>
        <v>0.58407079646017701</v>
      </c>
    </row>
    <row r="24" spans="1:4" x14ac:dyDescent="0.3">
      <c r="A24" s="9" t="s">
        <v>57</v>
      </c>
      <c r="B24" s="4">
        <f>IFERROR(VLOOKUP($A24,[1]!Tabla_Numerador_VACUNADOS_ZBS,3,FALSE),0)</f>
        <v>591</v>
      </c>
      <c r="C24" s="1">
        <v>1014</v>
      </c>
      <c r="D24" s="10">
        <f>B24/C24</f>
        <v>0.58284023668639051</v>
      </c>
    </row>
    <row r="25" spans="1:4" x14ac:dyDescent="0.3">
      <c r="A25" s="9" t="s">
        <v>58</v>
      </c>
      <c r="B25" s="4">
        <f>IFERROR(VLOOKUP($A25,[1]!Tabla_Numerador_VACUNADOS_ZBS,3,FALSE),0)</f>
        <v>771</v>
      </c>
      <c r="C25" s="1">
        <v>1330</v>
      </c>
      <c r="D25" s="10">
        <f>B25/C25</f>
        <v>0.57969924812030071</v>
      </c>
    </row>
    <row r="26" spans="1:4" x14ac:dyDescent="0.3">
      <c r="A26" s="9" t="s">
        <v>62</v>
      </c>
      <c r="B26" s="4">
        <f>IFERROR(VLOOKUP($A26,[1]!Tabla_Numerador_VACUNADOS_ZBS,3,FALSE),0)</f>
        <v>541</v>
      </c>
      <c r="C26" s="2">
        <v>934</v>
      </c>
      <c r="D26" s="10">
        <f>B26/C26</f>
        <v>0.57922912205567456</v>
      </c>
    </row>
    <row r="27" spans="1:4" x14ac:dyDescent="0.3">
      <c r="A27" s="9" t="s">
        <v>85</v>
      </c>
      <c r="B27" s="4">
        <f>IFERROR(VLOOKUP($A27,[1]!Tabla_Numerador_VACUNADOS_ZBS,3,FALSE),0)</f>
        <v>1189</v>
      </c>
      <c r="C27" s="1">
        <v>2093</v>
      </c>
      <c r="D27" s="10">
        <f>B27/C27</f>
        <v>0.56808408982322023</v>
      </c>
    </row>
    <row r="28" spans="1:4" x14ac:dyDescent="0.3">
      <c r="A28" s="7" t="s">
        <v>92</v>
      </c>
      <c r="B28" s="4">
        <f>IFERROR(VLOOKUP($A28,[1]!Tabla_Numerador_VACUNADOS_ZBS,3,FALSE),0)</f>
        <v>539</v>
      </c>
      <c r="C28" s="1">
        <v>949</v>
      </c>
      <c r="D28" s="10">
        <f>B28/C28</f>
        <v>0.56796628029504737</v>
      </c>
    </row>
    <row r="29" spans="1:4" x14ac:dyDescent="0.3">
      <c r="A29" s="7" t="s">
        <v>64</v>
      </c>
      <c r="B29" s="4">
        <f>IFERROR(VLOOKUP($A29,[1]!Tabla_Numerador_VACUNADOS_ZBS,3,FALSE),0)</f>
        <v>1130</v>
      </c>
      <c r="C29" s="1">
        <v>2013</v>
      </c>
      <c r="D29" s="10">
        <f>B29/C29</f>
        <v>0.56135121708892199</v>
      </c>
    </row>
    <row r="30" spans="1:4" x14ac:dyDescent="0.3">
      <c r="A30" s="9" t="s">
        <v>56</v>
      </c>
      <c r="B30" s="4">
        <f>IFERROR(VLOOKUP($A30,[1]!Tabla_Numerador_VACUNADOS_ZBS,3,FALSE),0)</f>
        <v>711</v>
      </c>
      <c r="C30" s="2">
        <v>1267</v>
      </c>
      <c r="D30" s="10">
        <f>B30/C30</f>
        <v>0.56116811365430153</v>
      </c>
    </row>
    <row r="31" spans="1:4" x14ac:dyDescent="0.3">
      <c r="A31" s="9" t="s">
        <v>101</v>
      </c>
      <c r="B31" s="4">
        <f>IFERROR(VLOOKUP($A31,[1]!Tabla_Numerador_VACUNADOS_ZBS,3,FALSE),0)</f>
        <v>590</v>
      </c>
      <c r="C31" s="2">
        <v>1053</v>
      </c>
      <c r="D31" s="10">
        <f>B31/C31</f>
        <v>0.56030389363722699</v>
      </c>
    </row>
    <row r="32" spans="1:4" x14ac:dyDescent="0.3">
      <c r="A32" s="7" t="s">
        <v>126</v>
      </c>
      <c r="B32" s="4">
        <f>IFERROR(VLOOKUP($A32,[1]!Tabla_Numerador_VACUNADOS_ZBS,3,FALSE),0)</f>
        <v>237</v>
      </c>
      <c r="C32" s="2">
        <v>427</v>
      </c>
      <c r="D32" s="10">
        <f>B32/C32</f>
        <v>0.55503512880562056</v>
      </c>
    </row>
    <row r="33" spans="1:4" x14ac:dyDescent="0.3">
      <c r="A33" s="9" t="s">
        <v>51</v>
      </c>
      <c r="B33" s="4">
        <f>IFERROR(VLOOKUP($A33,[1]!Tabla_Numerador_VACUNADOS_ZBS,3,FALSE),0)</f>
        <v>189</v>
      </c>
      <c r="C33" s="1">
        <v>341</v>
      </c>
      <c r="D33" s="10">
        <f>B33/C33</f>
        <v>0.55425219941348969</v>
      </c>
    </row>
    <row r="34" spans="1:4" x14ac:dyDescent="0.3">
      <c r="A34" s="7" t="s">
        <v>125</v>
      </c>
      <c r="B34" s="4">
        <f>IFERROR(VLOOKUP($A34,[1]!Tabla_Numerador_VACUNADOS_ZBS,3,FALSE),0)</f>
        <v>373</v>
      </c>
      <c r="C34" s="2">
        <v>675</v>
      </c>
      <c r="D34" s="10">
        <f>B34/C34</f>
        <v>0.55259259259259264</v>
      </c>
    </row>
    <row r="35" spans="1:4" x14ac:dyDescent="0.3">
      <c r="A35" s="7" t="s">
        <v>93</v>
      </c>
      <c r="B35" s="4">
        <f>IFERROR(VLOOKUP($A35,[1]!Tabla_Numerador_VACUNADOS_ZBS,3,FALSE),0)</f>
        <v>763</v>
      </c>
      <c r="C35" s="2">
        <v>1385</v>
      </c>
      <c r="D35" s="10">
        <f>B35/C35</f>
        <v>0.55090252707581222</v>
      </c>
    </row>
    <row r="36" spans="1:4" x14ac:dyDescent="0.3">
      <c r="A36" s="7" t="s">
        <v>68</v>
      </c>
      <c r="B36" s="4">
        <f>IFERROR(VLOOKUP($A36,[1]!Tabla_Numerador_VACUNADOS_ZBS,3,FALSE),0)</f>
        <v>423</v>
      </c>
      <c r="C36" s="1">
        <v>771</v>
      </c>
      <c r="D36" s="10">
        <f>B36/C36</f>
        <v>0.54863813229571989</v>
      </c>
    </row>
    <row r="37" spans="1:4" x14ac:dyDescent="0.3">
      <c r="A37" s="9" t="s">
        <v>74</v>
      </c>
      <c r="B37" s="4">
        <f>IFERROR(VLOOKUP($A37,[1]!Tabla_Numerador_VACUNADOS_ZBS,3,FALSE),0)</f>
        <v>891</v>
      </c>
      <c r="C37" s="2">
        <v>1645</v>
      </c>
      <c r="D37" s="10">
        <f>B37/C37</f>
        <v>0.54164133738601827</v>
      </c>
    </row>
    <row r="38" spans="1:4" x14ac:dyDescent="0.3">
      <c r="A38" s="7" t="s">
        <v>55</v>
      </c>
      <c r="B38" s="4">
        <f>IFERROR(VLOOKUP($A38,[1]!Tabla_Numerador_VACUNADOS_ZBS,3,FALSE),0)</f>
        <v>431</v>
      </c>
      <c r="C38" s="1">
        <v>800</v>
      </c>
      <c r="D38" s="10">
        <f>B38/C38</f>
        <v>0.53874999999999995</v>
      </c>
    </row>
    <row r="39" spans="1:4" x14ac:dyDescent="0.3">
      <c r="A39" s="9" t="s">
        <v>75</v>
      </c>
      <c r="B39" s="4">
        <f>IFERROR(VLOOKUP($A39,[1]!Tabla_Numerador_VACUNADOS_ZBS,3,FALSE),0)</f>
        <v>510</v>
      </c>
      <c r="C39" s="2">
        <v>958</v>
      </c>
      <c r="D39" s="10">
        <f>B39/C39</f>
        <v>0.53235908141962418</v>
      </c>
    </row>
    <row r="40" spans="1:4" x14ac:dyDescent="0.3">
      <c r="A40" s="7" t="s">
        <v>84</v>
      </c>
      <c r="B40" s="4">
        <f>IFERROR(VLOOKUP($A40,[1]!Tabla_Numerador_VACUNADOS_ZBS,3,FALSE),0)</f>
        <v>950</v>
      </c>
      <c r="C40" s="1">
        <v>1789</v>
      </c>
      <c r="D40" s="10">
        <f>B40/C40</f>
        <v>0.5310229178311906</v>
      </c>
    </row>
    <row r="41" spans="1:4" x14ac:dyDescent="0.3">
      <c r="A41" s="9" t="s">
        <v>103</v>
      </c>
      <c r="B41" s="4">
        <f>IFERROR(VLOOKUP($A41,[1]!Tabla_Numerador_VACUNADOS_ZBS,3,FALSE),0)</f>
        <v>736</v>
      </c>
      <c r="C41" s="2">
        <v>1404</v>
      </c>
      <c r="D41" s="10">
        <f>B41/C41</f>
        <v>0.5242165242165242</v>
      </c>
    </row>
    <row r="42" spans="1:4" x14ac:dyDescent="0.3">
      <c r="A42" s="7" t="s">
        <v>132</v>
      </c>
      <c r="B42" s="4">
        <f>IFERROR(VLOOKUP($A42,[1]!Tabla_Numerador_VACUNADOS_ZBS,3,FALSE),0)</f>
        <v>419</v>
      </c>
      <c r="C42" s="1">
        <v>807</v>
      </c>
      <c r="D42" s="10">
        <f>B42/C42</f>
        <v>0.51920693928128869</v>
      </c>
    </row>
    <row r="43" spans="1:4" x14ac:dyDescent="0.3">
      <c r="A43" s="7" t="s">
        <v>67</v>
      </c>
      <c r="B43" s="4">
        <f>IFERROR(VLOOKUP($A43,[1]!Tabla_Numerador_VACUNADOS_ZBS,3,FALSE),0)</f>
        <v>679</v>
      </c>
      <c r="C43" s="2">
        <v>1309</v>
      </c>
      <c r="D43" s="10">
        <f>B43/C43</f>
        <v>0.51871657754010692</v>
      </c>
    </row>
    <row r="44" spans="1:4" x14ac:dyDescent="0.3">
      <c r="A44" s="7" t="s">
        <v>72</v>
      </c>
      <c r="B44" s="4">
        <f>IFERROR(VLOOKUP($A44,[1]!Tabla_Numerador_VACUNADOS_ZBS,3,FALSE),0)</f>
        <v>1238</v>
      </c>
      <c r="C44" s="2">
        <v>2401</v>
      </c>
      <c r="D44" s="10">
        <f>B44/C44</f>
        <v>0.51561849229487711</v>
      </c>
    </row>
    <row r="45" spans="1:4" x14ac:dyDescent="0.3">
      <c r="A45" s="7" t="s">
        <v>133</v>
      </c>
      <c r="B45" s="4">
        <f>IFERROR(VLOOKUP($A45,[1]!Tabla_Numerador_VACUNADOS_ZBS,3,FALSE),0)</f>
        <v>92</v>
      </c>
      <c r="C45" s="2">
        <v>179</v>
      </c>
      <c r="D45" s="10">
        <f>B45/C45</f>
        <v>0.51396648044692739</v>
      </c>
    </row>
    <row r="46" spans="1:4" x14ac:dyDescent="0.3">
      <c r="A46" s="9" t="s">
        <v>86</v>
      </c>
      <c r="B46" s="4">
        <f>IFERROR(VLOOKUP($A46,[1]!Tabla_Numerador_VACUNADOS_ZBS,3,FALSE),0)</f>
        <v>1519</v>
      </c>
      <c r="C46" s="2">
        <v>2962</v>
      </c>
      <c r="D46" s="10">
        <f>B46/C46</f>
        <v>0.51282916948008106</v>
      </c>
    </row>
    <row r="47" spans="1:4" x14ac:dyDescent="0.3">
      <c r="A47" s="9" t="s">
        <v>108</v>
      </c>
      <c r="B47" s="4">
        <f>IFERROR(VLOOKUP($A47,[1]!Tabla_Numerador_VACUNADOS_ZBS,3,FALSE),0)</f>
        <v>615</v>
      </c>
      <c r="C47" s="1">
        <v>1206</v>
      </c>
      <c r="D47" s="10">
        <f>B47/C47</f>
        <v>0.50995024875621886</v>
      </c>
    </row>
    <row r="48" spans="1:4" x14ac:dyDescent="0.3">
      <c r="A48" s="9" t="s">
        <v>79</v>
      </c>
      <c r="B48" s="4">
        <f>IFERROR(VLOOKUP($A48,[1]!Tabla_Numerador_VACUNADOS_ZBS,3,FALSE),0)</f>
        <v>516</v>
      </c>
      <c r="C48" s="1">
        <v>1016</v>
      </c>
      <c r="D48" s="10">
        <f>B48/C48</f>
        <v>0.50787401574803148</v>
      </c>
    </row>
    <row r="49" spans="1:4" x14ac:dyDescent="0.3">
      <c r="A49" s="7" t="s">
        <v>97</v>
      </c>
      <c r="B49" s="4">
        <f>IFERROR(VLOOKUP($A49,[1]!Tabla_Numerador_VACUNADOS_ZBS,3,FALSE),0)</f>
        <v>1563</v>
      </c>
      <c r="C49" s="1">
        <v>3082</v>
      </c>
      <c r="D49" s="10">
        <f>B49/C49</f>
        <v>0.5071382219338092</v>
      </c>
    </row>
    <row r="50" spans="1:4" x14ac:dyDescent="0.3">
      <c r="A50" s="9" t="s">
        <v>102</v>
      </c>
      <c r="B50" s="4">
        <f>IFERROR(VLOOKUP($A50,[1]!Tabla_Numerador_VACUNADOS_ZBS,3,FALSE),0)</f>
        <v>727</v>
      </c>
      <c r="C50" s="1">
        <v>1437</v>
      </c>
      <c r="D50" s="10">
        <f>B50/C50</f>
        <v>0.50591510090466252</v>
      </c>
    </row>
    <row r="51" spans="1:4" x14ac:dyDescent="0.3">
      <c r="A51" s="9" t="s">
        <v>124</v>
      </c>
      <c r="B51" s="4">
        <f>IFERROR(VLOOKUP($A51,[1]!Tabla_Numerador_VACUNADOS_ZBS,3,FALSE),0)</f>
        <v>376</v>
      </c>
      <c r="C51" s="2">
        <v>744</v>
      </c>
      <c r="D51" s="10">
        <f>B51/C51</f>
        <v>0.5053763440860215</v>
      </c>
    </row>
    <row r="52" spans="1:4" x14ac:dyDescent="0.3">
      <c r="A52" s="7" t="s">
        <v>53</v>
      </c>
      <c r="B52" s="4">
        <f>IFERROR(VLOOKUP($A52,[1]!Tabla_Numerador_VACUNADOS_ZBS,3,FALSE),0)</f>
        <v>926</v>
      </c>
      <c r="C52" s="2">
        <v>1850</v>
      </c>
      <c r="D52" s="10">
        <f>B52/C52</f>
        <v>0.50054054054054054</v>
      </c>
    </row>
    <row r="53" spans="1:4" x14ac:dyDescent="0.3">
      <c r="A53" s="9" t="s">
        <v>80</v>
      </c>
      <c r="B53" s="4">
        <f>IFERROR(VLOOKUP($A53,[1]!Tabla_Numerador_VACUNADOS_ZBS,3,FALSE),0)</f>
        <v>861</v>
      </c>
      <c r="C53" s="1">
        <v>1721</v>
      </c>
      <c r="D53" s="10">
        <f>B53/C53</f>
        <v>0.50029052876234748</v>
      </c>
    </row>
    <row r="54" spans="1:4" x14ac:dyDescent="0.3">
      <c r="A54" s="9" t="s">
        <v>81</v>
      </c>
      <c r="B54" s="4">
        <f>IFERROR(VLOOKUP($A54,[1]!Tabla_Numerador_VACUNADOS_ZBS,3,FALSE),0)</f>
        <v>1259</v>
      </c>
      <c r="C54" s="1">
        <v>2534</v>
      </c>
      <c r="D54" s="10">
        <f>B54/C54</f>
        <v>0.4968429360694554</v>
      </c>
    </row>
    <row r="55" spans="1:4" x14ac:dyDescent="0.3">
      <c r="A55" s="7" t="s">
        <v>119</v>
      </c>
      <c r="B55" s="4">
        <f>IFERROR(VLOOKUP($A55,[1]!Tabla_Numerador_VACUNADOS_ZBS,3,FALSE),0)</f>
        <v>658</v>
      </c>
      <c r="C55" s="2">
        <v>1334</v>
      </c>
      <c r="D55" s="10">
        <f>B55/C55</f>
        <v>0.49325337331334335</v>
      </c>
    </row>
    <row r="56" spans="1:4" x14ac:dyDescent="0.3">
      <c r="A56" s="7" t="s">
        <v>104</v>
      </c>
      <c r="B56" s="4">
        <f>IFERROR(VLOOKUP($A56,[1]!Tabla_Numerador_VACUNADOS_ZBS,3,FALSE),0)</f>
        <v>837</v>
      </c>
      <c r="C56" s="2">
        <v>1702</v>
      </c>
      <c r="D56" s="10">
        <f>B56/C56</f>
        <v>0.49177438307873089</v>
      </c>
    </row>
    <row r="57" spans="1:4" x14ac:dyDescent="0.3">
      <c r="A57" s="9" t="s">
        <v>130</v>
      </c>
      <c r="B57" s="4">
        <f>IFERROR(VLOOKUP($A57,[1]!Tabla_Numerador_VACUNADOS_ZBS,3,FALSE),0)</f>
        <v>475</v>
      </c>
      <c r="C57" s="1">
        <v>973</v>
      </c>
      <c r="D57" s="10">
        <f>B57/C57</f>
        <v>0.48818088386433711</v>
      </c>
    </row>
    <row r="58" spans="1:4" x14ac:dyDescent="0.3">
      <c r="A58" s="7" t="s">
        <v>63</v>
      </c>
      <c r="B58" s="4">
        <f>IFERROR(VLOOKUP($A58,[1]!Tabla_Numerador_VACUNADOS_ZBS,3,FALSE),0)</f>
        <v>513</v>
      </c>
      <c r="C58" s="1">
        <v>1060</v>
      </c>
      <c r="D58" s="10">
        <f>B58/C58</f>
        <v>0.4839622641509434</v>
      </c>
    </row>
    <row r="59" spans="1:4" x14ac:dyDescent="0.3">
      <c r="A59" s="7" t="s">
        <v>127</v>
      </c>
      <c r="B59" s="4">
        <f>IFERROR(VLOOKUP($A59,[1]!Tabla_Numerador_VACUNADOS_ZBS,3,FALSE),0)</f>
        <v>781</v>
      </c>
      <c r="C59" s="2">
        <v>1619</v>
      </c>
      <c r="D59" s="10">
        <f>B59/C59</f>
        <v>0.48239654107473751</v>
      </c>
    </row>
    <row r="60" spans="1:4" x14ac:dyDescent="0.3">
      <c r="A60" s="7" t="s">
        <v>88</v>
      </c>
      <c r="B60" s="4">
        <f>IFERROR(VLOOKUP($A60,[1]!Tabla_Numerador_VACUNADOS_ZBS,3,FALSE),0)</f>
        <v>899</v>
      </c>
      <c r="C60" s="2">
        <v>1868</v>
      </c>
      <c r="D60" s="10">
        <f>B60/C60</f>
        <v>0.48126338329764456</v>
      </c>
    </row>
    <row r="61" spans="1:4" x14ac:dyDescent="0.3">
      <c r="A61" s="9" t="s">
        <v>94</v>
      </c>
      <c r="B61" s="4">
        <f>IFERROR(VLOOKUP($A61,[1]!Tabla_Numerador_VACUNADOS_ZBS,3,FALSE),0)</f>
        <v>1086</v>
      </c>
      <c r="C61" s="1">
        <v>2274</v>
      </c>
      <c r="D61" s="10">
        <f>B61/C61</f>
        <v>0.47757255936675463</v>
      </c>
    </row>
    <row r="62" spans="1:4" x14ac:dyDescent="0.3">
      <c r="A62" s="9" t="s">
        <v>111</v>
      </c>
      <c r="B62" s="4">
        <f>IFERROR(VLOOKUP($A62,[1]!Tabla_Numerador_VACUNADOS_ZBS,3,FALSE),0)</f>
        <v>516</v>
      </c>
      <c r="C62" s="1">
        <v>1086</v>
      </c>
      <c r="D62" s="10">
        <f>B62/C62</f>
        <v>0.47513812154696133</v>
      </c>
    </row>
    <row r="63" spans="1:4" x14ac:dyDescent="0.3">
      <c r="A63" s="9" t="s">
        <v>113</v>
      </c>
      <c r="B63" s="4">
        <f>IFERROR(VLOOKUP($A63,[1]!Tabla_Numerador_VACUNADOS_ZBS,3,FALSE),0)</f>
        <v>203</v>
      </c>
      <c r="C63" s="2">
        <v>429</v>
      </c>
      <c r="D63" s="10">
        <f>B63/C63</f>
        <v>0.47319347319347321</v>
      </c>
    </row>
    <row r="64" spans="1:4" x14ac:dyDescent="0.3">
      <c r="A64" s="9" t="s">
        <v>50</v>
      </c>
      <c r="B64" s="4">
        <f>IFERROR(VLOOKUP($A64,[1]!Tabla_Numerador_VACUNADOS_ZBS,3,FALSE),0)</f>
        <v>552</v>
      </c>
      <c r="C64" s="1">
        <v>1170</v>
      </c>
      <c r="D64" s="10">
        <f>B64/C64</f>
        <v>0.47179487179487178</v>
      </c>
    </row>
    <row r="65" spans="1:4" x14ac:dyDescent="0.3">
      <c r="A65" s="15" t="s">
        <v>100</v>
      </c>
      <c r="B65" s="4">
        <f>IFERROR(VLOOKUP($A65,[1]!Tabla_Numerador_VACUNADOS_ZBS,3,FALSE),0)</f>
        <v>286</v>
      </c>
      <c r="C65" s="2">
        <v>609</v>
      </c>
      <c r="D65" s="10">
        <f>B65/C65</f>
        <v>0.46962233169129719</v>
      </c>
    </row>
    <row r="66" spans="1:4" x14ac:dyDescent="0.3">
      <c r="A66" s="9" t="s">
        <v>105</v>
      </c>
      <c r="B66" s="4">
        <f>IFERROR(VLOOKUP($A66,[1]!Tabla_Numerador_VACUNADOS_ZBS,3,FALSE),0)</f>
        <v>569</v>
      </c>
      <c r="C66" s="2">
        <v>1237</v>
      </c>
      <c r="D66" s="10">
        <f>B66/C66</f>
        <v>0.45998383185125302</v>
      </c>
    </row>
    <row r="67" spans="1:4" x14ac:dyDescent="0.3">
      <c r="A67" s="7" t="s">
        <v>115</v>
      </c>
      <c r="B67" s="4">
        <f>IFERROR(VLOOKUP($A67,[1]!Tabla_Numerador_VACUNADOS_ZBS,3,FALSE),0)</f>
        <v>807</v>
      </c>
      <c r="C67" s="2">
        <v>1756</v>
      </c>
      <c r="D67" s="10">
        <f>B67/C67</f>
        <v>0.45956719817767655</v>
      </c>
    </row>
    <row r="68" spans="1:4" x14ac:dyDescent="0.3">
      <c r="A68" s="7" t="s">
        <v>120</v>
      </c>
      <c r="B68" s="4">
        <f>IFERROR(VLOOKUP($A68,[1]!Tabla_Numerador_VACUNADOS_ZBS,3,FALSE),0)</f>
        <v>1083</v>
      </c>
      <c r="C68" s="1">
        <v>2357</v>
      </c>
      <c r="D68" s="10">
        <f>B68/C68</f>
        <v>0.45948239287229531</v>
      </c>
    </row>
    <row r="69" spans="1:4" x14ac:dyDescent="0.3">
      <c r="A69" s="9" t="s">
        <v>122</v>
      </c>
      <c r="B69" s="4">
        <f>IFERROR(VLOOKUP($A69,[1]!Tabla_Numerador_VACUNADOS_ZBS,3,FALSE),0)</f>
        <v>1176</v>
      </c>
      <c r="C69" s="1">
        <v>2568</v>
      </c>
      <c r="D69" s="10">
        <f>B69/C69</f>
        <v>0.45794392523364486</v>
      </c>
    </row>
    <row r="70" spans="1:4" x14ac:dyDescent="0.3">
      <c r="A70" s="7" t="s">
        <v>65</v>
      </c>
      <c r="B70" s="4">
        <f>IFERROR(VLOOKUP($A70,[1]!Tabla_Numerador_VACUNADOS_ZBS,3,FALSE),0)</f>
        <v>837</v>
      </c>
      <c r="C70" s="1">
        <v>1867</v>
      </c>
      <c r="D70" s="10">
        <f>B70/C70</f>
        <v>0.44831280128548473</v>
      </c>
    </row>
    <row r="71" spans="1:4" x14ac:dyDescent="0.3">
      <c r="A71" s="9" t="s">
        <v>91</v>
      </c>
      <c r="B71" s="4">
        <f>IFERROR(VLOOKUP($A71,[1]!Tabla_Numerador_VACUNADOS_ZBS,3,FALSE),0)</f>
        <v>1190</v>
      </c>
      <c r="C71" s="2">
        <v>2784</v>
      </c>
      <c r="D71" s="10">
        <f>B71/C71</f>
        <v>0.42744252873563221</v>
      </c>
    </row>
    <row r="72" spans="1:4" x14ac:dyDescent="0.3">
      <c r="A72" s="9" t="s">
        <v>131</v>
      </c>
      <c r="B72" s="4">
        <f>IFERROR(VLOOKUP($A72,[1]!Tabla_Numerador_VACUNADOS_ZBS,3,FALSE),0)</f>
        <v>466</v>
      </c>
      <c r="C72" s="1">
        <v>1091</v>
      </c>
      <c r="D72" s="10">
        <f>B72/C72</f>
        <v>0.42713107241063247</v>
      </c>
    </row>
    <row r="73" spans="1:4" x14ac:dyDescent="0.3">
      <c r="A73" s="7" t="s">
        <v>82</v>
      </c>
      <c r="B73" s="4">
        <f>IFERROR(VLOOKUP($A73,[1]!Tabla_Numerador_VACUNADOS_ZBS,3,FALSE),0)</f>
        <v>618</v>
      </c>
      <c r="C73" s="1">
        <v>1452</v>
      </c>
      <c r="D73" s="10">
        <f>B73/C73</f>
        <v>0.42561983471074383</v>
      </c>
    </row>
    <row r="74" spans="1:4" x14ac:dyDescent="0.3">
      <c r="A74" s="9" t="s">
        <v>106</v>
      </c>
      <c r="B74" s="4">
        <f>IFERROR(VLOOKUP($A74,[1]!Tabla_Numerador_VACUNADOS_ZBS,3,FALSE),0)</f>
        <v>1006</v>
      </c>
      <c r="C74" s="2">
        <v>2364</v>
      </c>
      <c r="D74" s="10">
        <f>B74/C74</f>
        <v>0.42554991539763115</v>
      </c>
    </row>
    <row r="75" spans="1:4" x14ac:dyDescent="0.3">
      <c r="A75" s="7" t="s">
        <v>129</v>
      </c>
      <c r="B75" s="4">
        <f>IFERROR(VLOOKUP($A75,[1]!Tabla_Numerador_VACUNADOS_ZBS,3,FALSE),0)</f>
        <v>448</v>
      </c>
      <c r="C75" s="2">
        <v>1070</v>
      </c>
      <c r="D75" s="10">
        <f>B75/C75</f>
        <v>0.41869158878504675</v>
      </c>
    </row>
    <row r="76" spans="1:4" x14ac:dyDescent="0.3">
      <c r="A76" s="7" t="s">
        <v>114</v>
      </c>
      <c r="B76" s="4">
        <f>IFERROR(VLOOKUP($A76,[1]!Tabla_Numerador_VACUNADOS_ZBS,3,FALSE),0)</f>
        <v>536</v>
      </c>
      <c r="C76" s="2">
        <v>1283</v>
      </c>
      <c r="D76" s="10">
        <f>B76/C76</f>
        <v>0.41777084957131722</v>
      </c>
    </row>
    <row r="77" spans="1:4" x14ac:dyDescent="0.3">
      <c r="A77" s="9" t="s">
        <v>118</v>
      </c>
      <c r="B77" s="4">
        <f>IFERROR(VLOOKUP($A77,[1]!Tabla_Numerador_VACUNADOS_ZBS,3,FALSE),0)</f>
        <v>879</v>
      </c>
      <c r="C77" s="1">
        <v>2131</v>
      </c>
      <c r="D77" s="10">
        <f>B77/C77</f>
        <v>0.41248240262787422</v>
      </c>
    </row>
    <row r="78" spans="1:4" x14ac:dyDescent="0.3">
      <c r="A78" s="7" t="s">
        <v>112</v>
      </c>
      <c r="B78" s="4">
        <f>IFERROR(VLOOKUP($A78,[1]!Tabla_Numerador_VACUNADOS_ZBS,3,FALSE),0)</f>
        <v>453</v>
      </c>
      <c r="C78" s="2">
        <v>1121</v>
      </c>
      <c r="D78" s="10">
        <f>B78/C78</f>
        <v>0.40410347903657451</v>
      </c>
    </row>
    <row r="79" spans="1:4" x14ac:dyDescent="0.3">
      <c r="A79" s="9" t="s">
        <v>116</v>
      </c>
      <c r="B79" s="4">
        <f>IFERROR(VLOOKUP($A79,[1]!Tabla_Numerador_VACUNADOS_ZBS,3,FALSE),0)</f>
        <v>448</v>
      </c>
      <c r="C79" s="2">
        <v>1149</v>
      </c>
      <c r="D79" s="10">
        <f>B79/C79</f>
        <v>0.38990426457789384</v>
      </c>
    </row>
    <row r="80" spans="1:4" x14ac:dyDescent="0.3">
      <c r="A80" s="9" t="s">
        <v>117</v>
      </c>
      <c r="B80" s="4">
        <f>IFERROR(VLOOKUP($A80,[1]!Tabla_Numerador_VACUNADOS_ZBS,3,FALSE),0)</f>
        <v>657</v>
      </c>
      <c r="C80" s="2">
        <v>1692</v>
      </c>
      <c r="D80" s="10">
        <f>B80/C80</f>
        <v>0.38829787234042551</v>
      </c>
    </row>
    <row r="81" spans="1:4" x14ac:dyDescent="0.3">
      <c r="A81" s="7" t="s">
        <v>78</v>
      </c>
      <c r="B81" s="4">
        <f>IFERROR(VLOOKUP($A81,[1]!Tabla_Numerador_VACUNADOS_ZBS,3,FALSE),0)</f>
        <v>315</v>
      </c>
      <c r="C81" s="2">
        <v>821</v>
      </c>
      <c r="D81" s="10">
        <f>B81/C81</f>
        <v>0.38367844092570036</v>
      </c>
    </row>
    <row r="82" spans="1:4" x14ac:dyDescent="0.3">
      <c r="A82" s="9" t="s">
        <v>96</v>
      </c>
      <c r="B82" s="4">
        <f>IFERROR(VLOOKUP($A82,[1]!Tabla_Numerador_VACUNADOS_ZBS,3,FALSE),0)</f>
        <v>755</v>
      </c>
      <c r="C82" s="1">
        <v>2021</v>
      </c>
      <c r="D82" s="10">
        <f>B82/C82</f>
        <v>0.37357743691241957</v>
      </c>
    </row>
    <row r="83" spans="1:4" x14ac:dyDescent="0.3">
      <c r="A83" s="7" t="s">
        <v>123</v>
      </c>
      <c r="B83" s="4">
        <f>IFERROR(VLOOKUP($A83,[1]!Tabla_Numerador_VACUNADOS_ZBS,3,FALSE),0)</f>
        <v>122</v>
      </c>
      <c r="C83" s="1">
        <v>327</v>
      </c>
      <c r="D83" s="10">
        <f>B83/C83</f>
        <v>0.37308868501529052</v>
      </c>
    </row>
    <row r="84" spans="1:4" x14ac:dyDescent="0.3">
      <c r="A84" s="9" t="s">
        <v>128</v>
      </c>
      <c r="B84" s="4">
        <f>IFERROR(VLOOKUP($A84,[1]!Tabla_Numerador_VACUNADOS_ZBS,3,FALSE),0)</f>
        <v>400</v>
      </c>
      <c r="C84" s="2">
        <v>1090</v>
      </c>
      <c r="D84" s="10">
        <f>B84/C84</f>
        <v>0.3669724770642202</v>
      </c>
    </row>
    <row r="85" spans="1:4" x14ac:dyDescent="0.3">
      <c r="A85" s="7" t="s">
        <v>121</v>
      </c>
      <c r="B85" s="4">
        <f>IFERROR(VLOOKUP($A85,[1]!Tabla_Numerador_VACUNADOS_ZBS,3,FALSE),0)</f>
        <v>952</v>
      </c>
      <c r="C85" s="1">
        <v>2627</v>
      </c>
      <c r="D85" s="10">
        <f>B85/C85</f>
        <v>0.36239055957365818</v>
      </c>
    </row>
    <row r="86" spans="1:4" x14ac:dyDescent="0.3">
      <c r="A86" s="9" t="s">
        <v>71</v>
      </c>
      <c r="B86" s="4">
        <f>IFERROR(VLOOKUP($A86,[1]!Tabla_Numerador_VACUNADOS_ZBS,3,FALSE),0)</f>
        <v>556</v>
      </c>
      <c r="C86" s="1">
        <v>1544</v>
      </c>
      <c r="D86" s="10">
        <f>B86/C86</f>
        <v>0.36010362694300518</v>
      </c>
    </row>
    <row r="87" spans="1:4" ht="15" thickBot="1" x14ac:dyDescent="0.35">
      <c r="A87" s="16" t="s">
        <v>0</v>
      </c>
      <c r="B87" s="17">
        <f>SUM(B2:B86)</f>
        <v>61054</v>
      </c>
      <c r="C87" s="18">
        <f>SUM(C2:C86)</f>
        <v>118474</v>
      </c>
      <c r="D87" s="14">
        <f t="shared" ref="D67:D87" si="0">B87/C87</f>
        <v>0.51533669834731666</v>
      </c>
    </row>
  </sheetData>
  <sortState ref="A2:D86">
    <sortCondition descending="1" ref="D2:D86"/>
  </sortState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workbookViewId="0">
      <selection activeCell="A2" sqref="A2:XFD86"/>
    </sheetView>
  </sheetViews>
  <sheetFormatPr baseColWidth="10" defaultColWidth="11.44140625" defaultRowHeight="14.4" x14ac:dyDescent="0.3"/>
  <cols>
    <col min="1" max="1" width="29.109375" style="6" bestFit="1" customWidth="1"/>
    <col min="2" max="2" width="18.6640625" style="6" bestFit="1" customWidth="1"/>
    <col min="3" max="3" width="9.6640625" style="6" bestFit="1" customWidth="1"/>
    <col min="4" max="4" width="9.88671875" style="6" bestFit="1" customWidth="1"/>
    <col min="5" max="16384" width="11.44140625" style="6"/>
  </cols>
  <sheetData>
    <row r="1" spans="1:4" x14ac:dyDescent="0.3">
      <c r="A1" s="7"/>
      <c r="B1" s="1" t="s">
        <v>3</v>
      </c>
      <c r="C1" s="1" t="s">
        <v>2</v>
      </c>
      <c r="D1" s="8" t="s">
        <v>1</v>
      </c>
    </row>
    <row r="2" spans="1:4" x14ac:dyDescent="0.3">
      <c r="A2" s="7" t="s">
        <v>99</v>
      </c>
      <c r="B2" s="4">
        <f>IFERROR(VLOOKUP($A2,[1]!Tabla_Numerador_VACUNADOS_ZBS,4,FALSE),0)</f>
        <v>359</v>
      </c>
      <c r="C2" s="1">
        <v>455</v>
      </c>
      <c r="D2" s="10">
        <f>B2/C2</f>
        <v>0.78901098901098898</v>
      </c>
    </row>
    <row r="3" spans="1:4" x14ac:dyDescent="0.3">
      <c r="A3" s="9" t="s">
        <v>49</v>
      </c>
      <c r="B3" s="4">
        <f>IFERROR(VLOOKUP($A3,[1]!Tabla_Numerador_VACUNADOS_ZBS,4,FALSE),0)</f>
        <v>429</v>
      </c>
      <c r="C3" s="2">
        <v>618</v>
      </c>
      <c r="D3" s="10">
        <f>B3/C3</f>
        <v>0.69417475728155342</v>
      </c>
    </row>
    <row r="4" spans="1:4" x14ac:dyDescent="0.3">
      <c r="A4" s="7" t="s">
        <v>61</v>
      </c>
      <c r="B4" s="4">
        <f>IFERROR(VLOOKUP($A4,[1]!Tabla_Numerador_VACUNADOS_ZBS,4,FALSE),0)</f>
        <v>609</v>
      </c>
      <c r="C4" s="1">
        <v>902</v>
      </c>
      <c r="D4" s="10">
        <f>B4/C4</f>
        <v>0.67516629711751663</v>
      </c>
    </row>
    <row r="5" spans="1:4" x14ac:dyDescent="0.3">
      <c r="A5" s="7" t="s">
        <v>59</v>
      </c>
      <c r="B5" s="4">
        <f>IFERROR(VLOOKUP($A5,[1]!Tabla_Numerador_VACUNADOS_ZBS,4,FALSE),0)</f>
        <v>655</v>
      </c>
      <c r="C5" s="1">
        <v>1010</v>
      </c>
      <c r="D5" s="10">
        <f>B5/C5</f>
        <v>0.64851485148514854</v>
      </c>
    </row>
    <row r="6" spans="1:4" x14ac:dyDescent="0.3">
      <c r="A6" s="7" t="s">
        <v>66</v>
      </c>
      <c r="B6" s="4">
        <f>IFERROR(VLOOKUP($A6,[1]!Tabla_Numerador_VACUNADOS_ZBS,4,FALSE),0)</f>
        <v>1785</v>
      </c>
      <c r="C6" s="1">
        <v>2795</v>
      </c>
      <c r="D6" s="10">
        <f>B6/C6</f>
        <v>0.63864042933810372</v>
      </c>
    </row>
    <row r="7" spans="1:4" x14ac:dyDescent="0.3">
      <c r="A7" s="9" t="s">
        <v>83</v>
      </c>
      <c r="B7" s="4">
        <f>IFERROR(VLOOKUP($A7,[1]!Tabla_Numerador_VACUNADOS_ZBS,4,FALSE),0)</f>
        <v>530</v>
      </c>
      <c r="C7" s="2">
        <v>840</v>
      </c>
      <c r="D7" s="10">
        <f>B7/C7</f>
        <v>0.63095238095238093</v>
      </c>
    </row>
    <row r="8" spans="1:4" x14ac:dyDescent="0.3">
      <c r="A8" s="7" t="s">
        <v>73</v>
      </c>
      <c r="B8" s="4">
        <f>IFERROR(VLOOKUP($A8,[1]!Tabla_Numerador_VACUNADOS_ZBS,4,FALSE),0)</f>
        <v>1431</v>
      </c>
      <c r="C8" s="1">
        <v>2315</v>
      </c>
      <c r="D8" s="10">
        <f>B8/C8</f>
        <v>0.61814254859611228</v>
      </c>
    </row>
    <row r="9" spans="1:4" x14ac:dyDescent="0.3">
      <c r="A9" s="9" t="s">
        <v>60</v>
      </c>
      <c r="B9" s="4">
        <f>IFERROR(VLOOKUP($A9,[1]!Tabla_Numerador_VACUNADOS_ZBS,4,FALSE),0)</f>
        <v>1072</v>
      </c>
      <c r="C9" s="2">
        <v>1739</v>
      </c>
      <c r="D9" s="10">
        <f>B9/C9</f>
        <v>0.61644623346751004</v>
      </c>
    </row>
    <row r="10" spans="1:4" x14ac:dyDescent="0.3">
      <c r="A10" s="9" t="s">
        <v>54</v>
      </c>
      <c r="B10" s="4">
        <f>IFERROR(VLOOKUP($A10,[1]!Tabla_Numerador_VACUNADOS_ZBS,4,FALSE),0)</f>
        <v>726</v>
      </c>
      <c r="C10" s="2">
        <v>1197</v>
      </c>
      <c r="D10" s="10">
        <f>B10/C10</f>
        <v>0.60651629072681701</v>
      </c>
    </row>
    <row r="11" spans="1:4" x14ac:dyDescent="0.3">
      <c r="A11" s="9" t="s">
        <v>70</v>
      </c>
      <c r="B11" s="4">
        <f>IFERROR(VLOOKUP($A11,[1]!Tabla_Numerador_VACUNADOS_ZBS,4,FALSE),0)</f>
        <v>803</v>
      </c>
      <c r="C11" s="2">
        <v>1348</v>
      </c>
      <c r="D11" s="10">
        <f>B11/C11</f>
        <v>0.5956973293768546</v>
      </c>
    </row>
    <row r="12" spans="1:4" x14ac:dyDescent="0.3">
      <c r="A12" s="7" t="s">
        <v>90</v>
      </c>
      <c r="B12" s="4">
        <f>IFERROR(VLOOKUP($A12,[1]!Tabla_Numerador_VACUNADOS_ZBS,4,FALSE),0)</f>
        <v>1432</v>
      </c>
      <c r="C12" s="1">
        <v>2420</v>
      </c>
      <c r="D12" s="10">
        <f>B12/C12</f>
        <v>0.59173553719008265</v>
      </c>
    </row>
    <row r="13" spans="1:4" x14ac:dyDescent="0.3">
      <c r="A13" s="9" t="s">
        <v>76</v>
      </c>
      <c r="B13" s="4">
        <f>IFERROR(VLOOKUP($A13,[1]!Tabla_Numerador_VACUNADOS_ZBS,4,FALSE),0)</f>
        <v>793</v>
      </c>
      <c r="C13" s="2">
        <v>1343</v>
      </c>
      <c r="D13" s="10">
        <f>B13/C13</f>
        <v>0.59046909903201783</v>
      </c>
    </row>
    <row r="14" spans="1:4" x14ac:dyDescent="0.3">
      <c r="A14" s="7" t="s">
        <v>109</v>
      </c>
      <c r="B14" s="4">
        <f>IFERROR(VLOOKUP($A14,[1]!Tabla_Numerador_VACUNADOS_ZBS,4,FALSE),0)</f>
        <v>804</v>
      </c>
      <c r="C14" s="1">
        <v>1365</v>
      </c>
      <c r="D14" s="10">
        <f>B14/C14</f>
        <v>0.58901098901098903</v>
      </c>
    </row>
    <row r="15" spans="1:4" x14ac:dyDescent="0.3">
      <c r="A15" s="9" t="s">
        <v>77</v>
      </c>
      <c r="B15" s="4">
        <f>IFERROR(VLOOKUP($A15,[1]!Tabla_Numerador_VACUNADOS_ZBS,4,FALSE),0)</f>
        <v>601</v>
      </c>
      <c r="C15" s="2">
        <v>1022</v>
      </c>
      <c r="D15" s="10">
        <f>B15/C15</f>
        <v>0.5880626223091977</v>
      </c>
    </row>
    <row r="16" spans="1:4" x14ac:dyDescent="0.3">
      <c r="A16" s="7" t="s">
        <v>110</v>
      </c>
      <c r="B16" s="4">
        <f>IFERROR(VLOOKUP($A16,[1]!Tabla_Numerador_VACUNADOS_ZBS,4,FALSE),0)</f>
        <v>627</v>
      </c>
      <c r="C16" s="1">
        <v>1067</v>
      </c>
      <c r="D16" s="10">
        <f>B16/C16</f>
        <v>0.58762886597938147</v>
      </c>
    </row>
    <row r="17" spans="1:4" x14ac:dyDescent="0.3">
      <c r="A17" s="7" t="s">
        <v>69</v>
      </c>
      <c r="B17" s="4">
        <f>IFERROR(VLOOKUP($A17,[1]!Tabla_Numerador_VACUNADOS_ZBS,4,FALSE),0)</f>
        <v>1345</v>
      </c>
      <c r="C17" s="1">
        <v>2294</v>
      </c>
      <c r="D17" s="10">
        <f>B17/C17</f>
        <v>0.58631211857018306</v>
      </c>
    </row>
    <row r="18" spans="1:4" x14ac:dyDescent="0.3">
      <c r="A18" s="7" t="s">
        <v>89</v>
      </c>
      <c r="B18" s="4">
        <f>IFERROR(VLOOKUP($A18,[1]!Tabla_Numerador_VACUNADOS_ZBS,4,FALSE),0)</f>
        <v>1029</v>
      </c>
      <c r="C18" s="1">
        <v>1786</v>
      </c>
      <c r="D18" s="10">
        <f>B18/C18</f>
        <v>0.57614781634938406</v>
      </c>
    </row>
    <row r="19" spans="1:4" x14ac:dyDescent="0.3">
      <c r="A19" s="9" t="s">
        <v>51</v>
      </c>
      <c r="B19" s="4">
        <f>IFERROR(VLOOKUP($A19,[1]!Tabla_Numerador_VACUNADOS_ZBS,4,FALSE),0)</f>
        <v>227</v>
      </c>
      <c r="C19" s="2">
        <v>397</v>
      </c>
      <c r="D19" s="10">
        <f>B19/C19</f>
        <v>0.5717884130982368</v>
      </c>
    </row>
    <row r="20" spans="1:4" x14ac:dyDescent="0.3">
      <c r="A20" s="9" t="s">
        <v>52</v>
      </c>
      <c r="B20" s="4">
        <f>IFERROR(VLOOKUP($A20,[1]!Tabla_Numerador_VACUNADOS_ZBS,4,FALSE),0)</f>
        <v>1104</v>
      </c>
      <c r="C20" s="2">
        <v>1943</v>
      </c>
      <c r="D20" s="10">
        <f>B20/C20</f>
        <v>0.56819351518270711</v>
      </c>
    </row>
    <row r="21" spans="1:4" x14ac:dyDescent="0.3">
      <c r="A21" s="9" t="s">
        <v>57</v>
      </c>
      <c r="B21" s="4">
        <f>IFERROR(VLOOKUP($A21,[1]!Tabla_Numerador_VACUNADOS_ZBS,4,FALSE),0)</f>
        <v>653</v>
      </c>
      <c r="C21" s="2">
        <v>1161</v>
      </c>
      <c r="D21" s="10">
        <f>B21/C21</f>
        <v>0.56244616709732986</v>
      </c>
    </row>
    <row r="22" spans="1:4" x14ac:dyDescent="0.3">
      <c r="A22" s="9" t="s">
        <v>95</v>
      </c>
      <c r="B22" s="4">
        <f>IFERROR(VLOOKUP($A22,[1]!Tabla_Numerador_VACUNADOS_ZBS,4,FALSE),0)</f>
        <v>1151</v>
      </c>
      <c r="C22" s="2">
        <v>2052</v>
      </c>
      <c r="D22" s="10">
        <f>B22/C22</f>
        <v>0.56091617933723192</v>
      </c>
    </row>
    <row r="23" spans="1:4" x14ac:dyDescent="0.3">
      <c r="A23" s="9" t="s">
        <v>62</v>
      </c>
      <c r="B23" s="4">
        <f>IFERROR(VLOOKUP($A23,[1]!Tabla_Numerador_VACUNADOS_ZBS,4,FALSE),0)</f>
        <v>601</v>
      </c>
      <c r="C23" s="2">
        <v>1072</v>
      </c>
      <c r="D23" s="10">
        <f>B23/C23</f>
        <v>0.56063432835820892</v>
      </c>
    </row>
    <row r="24" spans="1:4" x14ac:dyDescent="0.3">
      <c r="A24" s="9" t="s">
        <v>98</v>
      </c>
      <c r="B24" s="4">
        <f>IFERROR(VLOOKUP($A24,[1]!Tabla_Numerador_VACUNADOS_ZBS,4,FALSE),0)</f>
        <v>1037</v>
      </c>
      <c r="C24" s="2">
        <v>1856</v>
      </c>
      <c r="D24" s="10">
        <f>B24/C24</f>
        <v>0.5587284482758621</v>
      </c>
    </row>
    <row r="25" spans="1:4" x14ac:dyDescent="0.3">
      <c r="A25" s="7" t="s">
        <v>87</v>
      </c>
      <c r="B25" s="4">
        <f>IFERROR(VLOOKUP($A25,[1]!Tabla_Numerador_VACUNADOS_ZBS,4,FALSE),0)</f>
        <v>868</v>
      </c>
      <c r="C25" s="1">
        <v>1562</v>
      </c>
      <c r="D25" s="10">
        <f>B25/C25</f>
        <v>0.55569782330345707</v>
      </c>
    </row>
    <row r="26" spans="1:4" x14ac:dyDescent="0.3">
      <c r="A26" s="9" t="s">
        <v>58</v>
      </c>
      <c r="B26" s="4">
        <f>IFERROR(VLOOKUP($A26,[1]!Tabla_Numerador_VACUNADOS_ZBS,4,FALSE),0)</f>
        <v>858</v>
      </c>
      <c r="C26" s="2">
        <v>1556</v>
      </c>
      <c r="D26" s="10">
        <f>B26/C26</f>
        <v>0.55141388174807193</v>
      </c>
    </row>
    <row r="27" spans="1:4" x14ac:dyDescent="0.3">
      <c r="A27" s="7" t="s">
        <v>64</v>
      </c>
      <c r="B27" s="4">
        <f>IFERROR(VLOOKUP($A27,[1]!Tabla_Numerador_VACUNADOS_ZBS,4,FALSE),0)</f>
        <v>1283</v>
      </c>
      <c r="C27" s="1">
        <v>2349</v>
      </c>
      <c r="D27" s="10">
        <f>B27/C27</f>
        <v>0.54618986802894853</v>
      </c>
    </row>
    <row r="28" spans="1:4" x14ac:dyDescent="0.3">
      <c r="A28" s="9" t="s">
        <v>56</v>
      </c>
      <c r="B28" s="4">
        <f>IFERROR(VLOOKUP($A28,[1]!Tabla_Numerador_VACUNADOS_ZBS,4,FALSE),0)</f>
        <v>784</v>
      </c>
      <c r="C28" s="2">
        <v>1438</v>
      </c>
      <c r="D28" s="10">
        <f>B28/C28</f>
        <v>0.54520166898470102</v>
      </c>
    </row>
    <row r="29" spans="1:4" x14ac:dyDescent="0.3">
      <c r="A29" s="7" t="s">
        <v>107</v>
      </c>
      <c r="B29" s="4">
        <f>IFERROR(VLOOKUP($A29,[1]!Tabla_Numerador_VACUNADOS_ZBS,4,FALSE),0)</f>
        <v>121</v>
      </c>
      <c r="C29" s="1">
        <v>223</v>
      </c>
      <c r="D29" s="10">
        <f>B29/C29</f>
        <v>0.54260089686098656</v>
      </c>
    </row>
    <row r="30" spans="1:4" x14ac:dyDescent="0.3">
      <c r="A30" s="7" t="s">
        <v>92</v>
      </c>
      <c r="B30" s="4">
        <f>IFERROR(VLOOKUP($A30,[1]!Tabla_Numerador_VACUNADOS_ZBS,4,FALSE),0)</f>
        <v>603</v>
      </c>
      <c r="C30" s="1">
        <v>1113</v>
      </c>
      <c r="D30" s="10">
        <f>B30/C30</f>
        <v>0.5417789757412399</v>
      </c>
    </row>
    <row r="31" spans="1:4" x14ac:dyDescent="0.3">
      <c r="A31" s="7" t="s">
        <v>68</v>
      </c>
      <c r="B31" s="4">
        <f>IFERROR(VLOOKUP($A31,[1]!Tabla_Numerador_VACUNADOS_ZBS,4,FALSE),0)</f>
        <v>470</v>
      </c>
      <c r="C31" s="1">
        <v>881</v>
      </c>
      <c r="D31" s="10">
        <f>B31/C31</f>
        <v>0.5334846765039728</v>
      </c>
    </row>
    <row r="32" spans="1:4" x14ac:dyDescent="0.3">
      <c r="A32" s="9" t="s">
        <v>85</v>
      </c>
      <c r="B32" s="4">
        <f>IFERROR(VLOOKUP($A32,[1]!Tabla_Numerador_VACUNADOS_ZBS,4,FALSE),0)</f>
        <v>1296</v>
      </c>
      <c r="C32" s="2">
        <v>2430</v>
      </c>
      <c r="D32" s="10">
        <f>B32/C32</f>
        <v>0.53333333333333333</v>
      </c>
    </row>
    <row r="33" spans="1:4" x14ac:dyDescent="0.3">
      <c r="A33" s="7" t="s">
        <v>55</v>
      </c>
      <c r="B33" s="4">
        <f>IFERROR(VLOOKUP($A33,[1]!Tabla_Numerador_VACUNADOS_ZBS,4,FALSE),0)</f>
        <v>483</v>
      </c>
      <c r="C33" s="1">
        <v>915</v>
      </c>
      <c r="D33" s="10">
        <f>B33/C33</f>
        <v>0.52786885245901638</v>
      </c>
    </row>
    <row r="34" spans="1:4" x14ac:dyDescent="0.3">
      <c r="A34" s="9" t="s">
        <v>101</v>
      </c>
      <c r="B34" s="4">
        <f>IFERROR(VLOOKUP($A34,[1]!Tabla_Numerador_VACUNADOS_ZBS,4,FALSE),0)</f>
        <v>647</v>
      </c>
      <c r="C34" s="2">
        <v>1229</v>
      </c>
      <c r="D34" s="10">
        <f>B34/C34</f>
        <v>0.52644426362896668</v>
      </c>
    </row>
    <row r="35" spans="1:4" x14ac:dyDescent="0.3">
      <c r="A35" s="9" t="s">
        <v>75</v>
      </c>
      <c r="B35" s="4">
        <f>IFERROR(VLOOKUP($A35,[1]!Tabla_Numerador_VACUNADOS_ZBS,4,FALSE),0)</f>
        <v>572</v>
      </c>
      <c r="C35" s="2">
        <v>1092</v>
      </c>
      <c r="D35" s="10">
        <f>B35/C35</f>
        <v>0.52380952380952384</v>
      </c>
    </row>
    <row r="36" spans="1:4" x14ac:dyDescent="0.3">
      <c r="A36" s="7" t="s">
        <v>93</v>
      </c>
      <c r="B36" s="4">
        <f>IFERROR(VLOOKUP($A36,[1]!Tabla_Numerador_VACUNADOS_ZBS,4,FALSE),0)</f>
        <v>812</v>
      </c>
      <c r="C36" s="1">
        <v>1577</v>
      </c>
      <c r="D36" s="10">
        <f>B36/C36</f>
        <v>0.51490171211160429</v>
      </c>
    </row>
    <row r="37" spans="1:4" x14ac:dyDescent="0.3">
      <c r="A37" s="9" t="s">
        <v>74</v>
      </c>
      <c r="B37" s="4">
        <f>IFERROR(VLOOKUP($A37,[1]!Tabla_Numerador_VACUNADOS_ZBS,4,FALSE),0)</f>
        <v>983</v>
      </c>
      <c r="C37" s="2">
        <v>1925</v>
      </c>
      <c r="D37" s="10">
        <f>B37/C37</f>
        <v>0.51064935064935069</v>
      </c>
    </row>
    <row r="38" spans="1:4" x14ac:dyDescent="0.3">
      <c r="A38" s="7" t="s">
        <v>53</v>
      </c>
      <c r="B38" s="4">
        <f>IFERROR(VLOOKUP($A38,[1]!Tabla_Numerador_VACUNADOS_ZBS,4,FALSE),0)</f>
        <v>1087</v>
      </c>
      <c r="C38" s="1">
        <v>2131</v>
      </c>
      <c r="D38" s="10">
        <f>B38/C38</f>
        <v>0.51008916001877058</v>
      </c>
    </row>
    <row r="39" spans="1:4" x14ac:dyDescent="0.3">
      <c r="A39" s="7" t="s">
        <v>126</v>
      </c>
      <c r="B39" s="4">
        <f>IFERROR(VLOOKUP($A39,[1]!Tabla_Numerador_VACUNADOS_ZBS,4,FALSE),0)</f>
        <v>256</v>
      </c>
      <c r="C39" s="1">
        <v>505</v>
      </c>
      <c r="D39" s="10">
        <f>B39/C39</f>
        <v>0.50693069306930694</v>
      </c>
    </row>
    <row r="40" spans="1:4" x14ac:dyDescent="0.3">
      <c r="A40" s="7" t="s">
        <v>67</v>
      </c>
      <c r="B40" s="4">
        <f>IFERROR(VLOOKUP($A40,[1]!Tabla_Numerador_VACUNADOS_ZBS,4,FALSE),0)</f>
        <v>754</v>
      </c>
      <c r="C40" s="1">
        <v>1494</v>
      </c>
      <c r="D40" s="10">
        <f>B40/C40</f>
        <v>0.50468540829986608</v>
      </c>
    </row>
    <row r="41" spans="1:4" x14ac:dyDescent="0.3">
      <c r="A41" s="7" t="s">
        <v>72</v>
      </c>
      <c r="B41" s="4">
        <f>IFERROR(VLOOKUP($A41,[1]!Tabla_Numerador_VACUNADOS_ZBS,4,FALSE),0)</f>
        <v>1409</v>
      </c>
      <c r="C41" s="1">
        <v>2805</v>
      </c>
      <c r="D41" s="10">
        <f>B41/C41</f>
        <v>0.50231729055258467</v>
      </c>
    </row>
    <row r="42" spans="1:4" x14ac:dyDescent="0.3">
      <c r="A42" s="7" t="s">
        <v>125</v>
      </c>
      <c r="B42" s="4">
        <f>IFERROR(VLOOKUP($A42,[1]!Tabla_Numerador_VACUNADOS_ZBS,4,FALSE),0)</f>
        <v>384</v>
      </c>
      <c r="C42" s="1">
        <v>765</v>
      </c>
      <c r="D42" s="10">
        <f>B42/C42</f>
        <v>0.50196078431372548</v>
      </c>
    </row>
    <row r="43" spans="1:4" x14ac:dyDescent="0.3">
      <c r="A43" s="9" t="s">
        <v>79</v>
      </c>
      <c r="B43" s="4">
        <f>IFERROR(VLOOKUP($A43,[1]!Tabla_Numerador_VACUNADOS_ZBS,4,FALSE),0)</f>
        <v>582</v>
      </c>
      <c r="C43" s="2">
        <v>1164</v>
      </c>
      <c r="D43" s="10">
        <f>B43/C43</f>
        <v>0.5</v>
      </c>
    </row>
    <row r="44" spans="1:4" x14ac:dyDescent="0.3">
      <c r="A44" s="7" t="s">
        <v>84</v>
      </c>
      <c r="B44" s="4">
        <f>IFERROR(VLOOKUP($A44,[1]!Tabla_Numerador_VACUNADOS_ZBS,4,FALSE),0)</f>
        <v>1044</v>
      </c>
      <c r="C44" s="1">
        <v>2090</v>
      </c>
      <c r="D44" s="10">
        <f>B44/C44</f>
        <v>0.49952153110047848</v>
      </c>
    </row>
    <row r="45" spans="1:4" x14ac:dyDescent="0.3">
      <c r="A45" s="9" t="s">
        <v>86</v>
      </c>
      <c r="B45" s="4">
        <f>IFERROR(VLOOKUP($A45,[1]!Tabla_Numerador_VACUNADOS_ZBS,4,FALSE),0)</f>
        <v>1638</v>
      </c>
      <c r="C45" s="2">
        <v>3379</v>
      </c>
      <c r="D45" s="10">
        <f>B45/C45</f>
        <v>0.48475880437999408</v>
      </c>
    </row>
    <row r="46" spans="1:4" x14ac:dyDescent="0.3">
      <c r="A46" s="7" t="s">
        <v>63</v>
      </c>
      <c r="B46" s="4">
        <f>IFERROR(VLOOKUP($A46,[1]!Tabla_Numerador_VACUNADOS_ZBS,4,FALSE),0)</f>
        <v>595</v>
      </c>
      <c r="C46" s="1">
        <v>1232</v>
      </c>
      <c r="D46" s="10">
        <f>B46/C46</f>
        <v>0.48295454545454547</v>
      </c>
    </row>
    <row r="47" spans="1:4" x14ac:dyDescent="0.3">
      <c r="A47" s="9" t="s">
        <v>50</v>
      </c>
      <c r="B47" s="4">
        <f>IFERROR(VLOOKUP($A47,[1]!Tabla_Numerador_VACUNADOS_ZBS,4,FALSE),0)</f>
        <v>635</v>
      </c>
      <c r="C47" s="2">
        <v>1323</v>
      </c>
      <c r="D47" s="10">
        <f>B47/C47</f>
        <v>0.47996976568405142</v>
      </c>
    </row>
    <row r="48" spans="1:4" x14ac:dyDescent="0.3">
      <c r="A48" s="9" t="s">
        <v>103</v>
      </c>
      <c r="B48" s="4">
        <f>IFERROR(VLOOKUP($A48,[1]!Tabla_Numerador_VACUNADOS_ZBS,4,FALSE),0)</f>
        <v>796</v>
      </c>
      <c r="C48" s="2">
        <v>1664</v>
      </c>
      <c r="D48" s="10">
        <f>B48/C48</f>
        <v>0.47836538461538464</v>
      </c>
    </row>
    <row r="49" spans="1:4" x14ac:dyDescent="0.3">
      <c r="A49" s="9" t="s">
        <v>102</v>
      </c>
      <c r="B49" s="4">
        <f>IFERROR(VLOOKUP($A49,[1]!Tabla_Numerador_VACUNADOS_ZBS,4,FALSE),0)</f>
        <v>783</v>
      </c>
      <c r="C49" s="2">
        <v>1637</v>
      </c>
      <c r="D49" s="10">
        <f>B49/C49</f>
        <v>0.47831398900427613</v>
      </c>
    </row>
    <row r="50" spans="1:4" x14ac:dyDescent="0.3">
      <c r="A50" s="7" t="s">
        <v>97</v>
      </c>
      <c r="B50" s="4">
        <f>IFERROR(VLOOKUP($A50,[1]!Tabla_Numerador_VACUNADOS_ZBS,4,FALSE),0)</f>
        <v>1691</v>
      </c>
      <c r="C50" s="1">
        <v>3538</v>
      </c>
      <c r="D50" s="10">
        <f>B50/C50</f>
        <v>0.47795364612775582</v>
      </c>
    </row>
    <row r="51" spans="1:4" x14ac:dyDescent="0.3">
      <c r="A51" s="9" t="s">
        <v>81</v>
      </c>
      <c r="B51" s="4">
        <f>IFERROR(VLOOKUP($A51,[1]!Tabla_Numerador_VACUNADOS_ZBS,4,FALSE),0)</f>
        <v>1386</v>
      </c>
      <c r="C51" s="2">
        <v>2913</v>
      </c>
      <c r="D51" s="10">
        <f>B51/C51</f>
        <v>0.47579814624098865</v>
      </c>
    </row>
    <row r="52" spans="1:4" x14ac:dyDescent="0.3">
      <c r="A52" s="9" t="s">
        <v>80</v>
      </c>
      <c r="B52" s="4">
        <f>IFERROR(VLOOKUP($A52,[1]!Tabla_Numerador_VACUNADOS_ZBS,4,FALSE),0)</f>
        <v>944</v>
      </c>
      <c r="C52" s="2">
        <v>2008</v>
      </c>
      <c r="D52" s="10">
        <f>B52/C52</f>
        <v>0.47011952191235062</v>
      </c>
    </row>
    <row r="53" spans="1:4" x14ac:dyDescent="0.3">
      <c r="A53" s="9" t="s">
        <v>94</v>
      </c>
      <c r="B53" s="4">
        <f>IFERROR(VLOOKUP($A53,[1]!Tabla_Numerador_VACUNADOS_ZBS,4,FALSE),0)</f>
        <v>1206</v>
      </c>
      <c r="C53" s="2">
        <v>2584</v>
      </c>
      <c r="D53" s="10">
        <f>B53/C53</f>
        <v>0.46671826625386997</v>
      </c>
    </row>
    <row r="54" spans="1:4" x14ac:dyDescent="0.3">
      <c r="A54" s="7" t="s">
        <v>132</v>
      </c>
      <c r="B54" s="4">
        <f>IFERROR(VLOOKUP($A54,[1]!Tabla_Numerador_VACUNADOS_ZBS,4,FALSE),0)</f>
        <v>439</v>
      </c>
      <c r="C54" s="1">
        <v>945</v>
      </c>
      <c r="D54" s="10">
        <f>B54/C54</f>
        <v>0.46455026455026455</v>
      </c>
    </row>
    <row r="55" spans="1:4" x14ac:dyDescent="0.3">
      <c r="A55" s="9" t="s">
        <v>124</v>
      </c>
      <c r="B55" s="4">
        <f>IFERROR(VLOOKUP($A55,[1]!Tabla_Numerador_VACUNADOS_ZBS,4,FALSE),0)</f>
        <v>398</v>
      </c>
      <c r="C55" s="2">
        <v>863</v>
      </c>
      <c r="D55" s="10">
        <f>B55/C55</f>
        <v>0.46118192352259557</v>
      </c>
    </row>
    <row r="56" spans="1:4" x14ac:dyDescent="0.3">
      <c r="A56" s="7" t="s">
        <v>104</v>
      </c>
      <c r="B56" s="4">
        <f>IFERROR(VLOOKUP($A56,[1]!Tabla_Numerador_VACUNADOS_ZBS,4,FALSE),0)</f>
        <v>896</v>
      </c>
      <c r="C56" s="1">
        <v>1965</v>
      </c>
      <c r="D56" s="10">
        <f>B56/C56</f>
        <v>0.45597964376590333</v>
      </c>
    </row>
    <row r="57" spans="1:4" x14ac:dyDescent="0.3">
      <c r="A57" s="7" t="s">
        <v>119</v>
      </c>
      <c r="B57" s="4">
        <f>IFERROR(VLOOKUP($A57,[1]!Tabla_Numerador_VACUNADOS_ZBS,4,FALSE),0)</f>
        <v>697</v>
      </c>
      <c r="C57" s="1">
        <v>1530</v>
      </c>
      <c r="D57" s="10">
        <f>B57/C57</f>
        <v>0.45555555555555555</v>
      </c>
    </row>
    <row r="58" spans="1:4" x14ac:dyDescent="0.3">
      <c r="A58" s="9" t="s">
        <v>108</v>
      </c>
      <c r="B58" s="4">
        <f>IFERROR(VLOOKUP($A58,[1]!Tabla_Numerador_VACUNADOS_ZBS,4,FALSE),0)</f>
        <v>643</v>
      </c>
      <c r="C58" s="2">
        <v>1416</v>
      </c>
      <c r="D58" s="10">
        <f>B58/C58</f>
        <v>0.45409604519774011</v>
      </c>
    </row>
    <row r="59" spans="1:4" x14ac:dyDescent="0.3">
      <c r="A59" s="15" t="s">
        <v>100</v>
      </c>
      <c r="B59" s="4">
        <f>IFERROR(VLOOKUP($A59,[1]!Tabla_Numerador_VACUNADOS_ZBS,4,FALSE),0)</f>
        <v>317</v>
      </c>
      <c r="C59" s="3">
        <v>700</v>
      </c>
      <c r="D59" s="10">
        <f>B59/C59</f>
        <v>0.45285714285714285</v>
      </c>
    </row>
    <row r="60" spans="1:4" x14ac:dyDescent="0.3">
      <c r="A60" s="7" t="s">
        <v>133</v>
      </c>
      <c r="B60" s="4">
        <f>IFERROR(VLOOKUP($A60,[1]!Tabla_Numerador_VACUNADOS_ZBS,4,FALSE),0)</f>
        <v>94</v>
      </c>
      <c r="C60" s="1">
        <v>208</v>
      </c>
      <c r="D60" s="10">
        <f>B60/C60</f>
        <v>0.45192307692307693</v>
      </c>
    </row>
    <row r="61" spans="1:4" x14ac:dyDescent="0.3">
      <c r="A61" s="7" t="s">
        <v>88</v>
      </c>
      <c r="B61" s="4">
        <f>IFERROR(VLOOKUP($A61,[1]!Tabla_Numerador_VACUNADOS_ZBS,4,FALSE),0)</f>
        <v>967</v>
      </c>
      <c r="C61" s="1">
        <v>2145</v>
      </c>
      <c r="D61" s="10">
        <f>B61/C61</f>
        <v>0.45081585081585079</v>
      </c>
    </row>
    <row r="62" spans="1:4" x14ac:dyDescent="0.3">
      <c r="A62" s="9" t="s">
        <v>130</v>
      </c>
      <c r="B62" s="4">
        <f>IFERROR(VLOOKUP($A62,[1]!Tabla_Numerador_VACUNADOS_ZBS,4,FALSE),0)</f>
        <v>496</v>
      </c>
      <c r="C62" s="2">
        <v>1102</v>
      </c>
      <c r="D62" s="10">
        <f>B62/C62</f>
        <v>0.45009074410163341</v>
      </c>
    </row>
    <row r="63" spans="1:4" x14ac:dyDescent="0.3">
      <c r="A63" s="9" t="s">
        <v>111</v>
      </c>
      <c r="B63" s="4">
        <f>IFERROR(VLOOKUP($A63,[1]!Tabla_Numerador_VACUNADOS_ZBS,4,FALSE),0)</f>
        <v>555</v>
      </c>
      <c r="C63" s="2">
        <v>1241</v>
      </c>
      <c r="D63" s="10">
        <f>B63/C63</f>
        <v>0.44721998388396456</v>
      </c>
    </row>
    <row r="64" spans="1:4" x14ac:dyDescent="0.3">
      <c r="A64" s="7" t="s">
        <v>65</v>
      </c>
      <c r="B64" s="4">
        <f>IFERROR(VLOOKUP($A64,[1]!Tabla_Numerador_VACUNADOS_ZBS,4,FALSE),0)</f>
        <v>955</v>
      </c>
      <c r="C64" s="1">
        <v>2176</v>
      </c>
      <c r="D64" s="10">
        <f>B64/C64</f>
        <v>0.43887867647058826</v>
      </c>
    </row>
    <row r="65" spans="1:4" x14ac:dyDescent="0.3">
      <c r="A65" s="9" t="s">
        <v>113</v>
      </c>
      <c r="B65" s="4">
        <f>IFERROR(VLOOKUP($A65,[1]!Tabla_Numerador_VACUNADOS_ZBS,4,FALSE),0)</f>
        <v>215</v>
      </c>
      <c r="C65" s="2">
        <v>494</v>
      </c>
      <c r="D65" s="10">
        <f>B65/C65</f>
        <v>0.43522267206477733</v>
      </c>
    </row>
    <row r="66" spans="1:4" x14ac:dyDescent="0.3">
      <c r="A66" s="7" t="s">
        <v>127</v>
      </c>
      <c r="B66" s="4">
        <f>IFERROR(VLOOKUP($A66,[1]!Tabla_Numerador_VACUNADOS_ZBS,4,FALSE),0)</f>
        <v>805</v>
      </c>
      <c r="C66" s="1">
        <v>1870</v>
      </c>
      <c r="D66" s="10">
        <f>B66/C66</f>
        <v>0.43048128342245989</v>
      </c>
    </row>
    <row r="67" spans="1:4" x14ac:dyDescent="0.3">
      <c r="A67" s="9" t="s">
        <v>105</v>
      </c>
      <c r="B67" s="4">
        <f>IFERROR(VLOOKUP($A67,[1]!Tabla_Numerador_VACUNADOS_ZBS,4,FALSE),0)</f>
        <v>611</v>
      </c>
      <c r="C67" s="2">
        <v>1432</v>
      </c>
      <c r="D67" s="10">
        <f>B67/C67</f>
        <v>0.4266759776536313</v>
      </c>
    </row>
    <row r="68" spans="1:4" x14ac:dyDescent="0.3">
      <c r="A68" s="7" t="s">
        <v>120</v>
      </c>
      <c r="B68" s="4">
        <f>IFERROR(VLOOKUP($A68,[1]!Tabla_Numerador_VACUNADOS_ZBS,4,FALSE),0)</f>
        <v>1160</v>
      </c>
      <c r="C68" s="1">
        <v>2743</v>
      </c>
      <c r="D68" s="10">
        <f>B68/C68</f>
        <v>0.4228946409041196</v>
      </c>
    </row>
    <row r="69" spans="1:4" x14ac:dyDescent="0.3">
      <c r="A69" s="7" t="s">
        <v>115</v>
      </c>
      <c r="B69" s="4">
        <f>IFERROR(VLOOKUP($A69,[1]!Tabla_Numerador_VACUNADOS_ZBS,4,FALSE),0)</f>
        <v>861</v>
      </c>
      <c r="C69" s="1">
        <v>2048</v>
      </c>
      <c r="D69" s="10">
        <f>B69/C69</f>
        <v>0.42041015625</v>
      </c>
    </row>
    <row r="70" spans="1:4" x14ac:dyDescent="0.3">
      <c r="A70" s="7" t="s">
        <v>82</v>
      </c>
      <c r="B70" s="4">
        <f>IFERROR(VLOOKUP($A70,[1]!Tabla_Numerador_VACUNADOS_ZBS,4,FALSE),0)</f>
        <v>699</v>
      </c>
      <c r="C70" s="1">
        <v>1669</v>
      </c>
      <c r="D70" s="10">
        <f>B70/C70</f>
        <v>0.41881366087477534</v>
      </c>
    </row>
    <row r="71" spans="1:4" x14ac:dyDescent="0.3">
      <c r="A71" s="9" t="s">
        <v>122</v>
      </c>
      <c r="B71" s="4">
        <f>IFERROR(VLOOKUP($A71,[1]!Tabla_Numerador_VACUNADOS_ZBS,4,FALSE),0)</f>
        <v>1224</v>
      </c>
      <c r="C71" s="2">
        <v>2969</v>
      </c>
      <c r="D71" s="10">
        <f>B71/C71</f>
        <v>0.41226002020882452</v>
      </c>
    </row>
    <row r="72" spans="1:4" x14ac:dyDescent="0.3">
      <c r="A72" s="9" t="s">
        <v>91</v>
      </c>
      <c r="B72" s="4">
        <f>IFERROR(VLOOKUP($A72,[1]!Tabla_Numerador_VACUNADOS_ZBS,4,FALSE),0)</f>
        <v>1302</v>
      </c>
      <c r="C72" s="2">
        <v>3188</v>
      </c>
      <c r="D72" s="10">
        <f>B72/C72</f>
        <v>0.4084065244667503</v>
      </c>
    </row>
    <row r="73" spans="1:4" x14ac:dyDescent="0.3">
      <c r="A73" s="9" t="s">
        <v>106</v>
      </c>
      <c r="B73" s="4">
        <f>IFERROR(VLOOKUP($A73,[1]!Tabla_Numerador_VACUNADOS_ZBS,4,FALSE),0)</f>
        <v>1111</v>
      </c>
      <c r="C73" s="2">
        <v>2777</v>
      </c>
      <c r="D73" s="10">
        <f>B73/C73</f>
        <v>0.40007202016564636</v>
      </c>
    </row>
    <row r="74" spans="1:4" x14ac:dyDescent="0.3">
      <c r="A74" s="9" t="s">
        <v>118</v>
      </c>
      <c r="B74" s="4">
        <f>IFERROR(VLOOKUP($A74,[1]!Tabla_Numerador_VACUNADOS_ZBS,4,FALSE),0)</f>
        <v>937</v>
      </c>
      <c r="C74" s="2">
        <v>2415</v>
      </c>
      <c r="D74" s="10">
        <f>B74/C74</f>
        <v>0.38799171842650104</v>
      </c>
    </row>
    <row r="75" spans="1:4" x14ac:dyDescent="0.3">
      <c r="A75" s="7" t="s">
        <v>114</v>
      </c>
      <c r="B75" s="4">
        <f>IFERROR(VLOOKUP($A75,[1]!Tabla_Numerador_VACUNADOS_ZBS,4,FALSE),0)</f>
        <v>569</v>
      </c>
      <c r="C75" s="1">
        <v>1469</v>
      </c>
      <c r="D75" s="10">
        <f>B75/C75</f>
        <v>0.38733832539142271</v>
      </c>
    </row>
    <row r="76" spans="1:4" x14ac:dyDescent="0.3">
      <c r="A76" s="7" t="s">
        <v>78</v>
      </c>
      <c r="B76" s="4">
        <f>IFERROR(VLOOKUP($A76,[1]!Tabla_Numerador_VACUNADOS_ZBS,4,FALSE),0)</f>
        <v>358</v>
      </c>
      <c r="C76" s="1">
        <v>953</v>
      </c>
      <c r="D76" s="10">
        <f>B76/C76</f>
        <v>0.3756558237145855</v>
      </c>
    </row>
    <row r="77" spans="1:4" x14ac:dyDescent="0.3">
      <c r="A77" s="9" t="s">
        <v>131</v>
      </c>
      <c r="B77" s="4">
        <f>IFERROR(VLOOKUP($A77,[1]!Tabla_Numerador_VACUNADOS_ZBS,4,FALSE),0)</f>
        <v>480</v>
      </c>
      <c r="C77" s="2">
        <v>1286</v>
      </c>
      <c r="D77" s="10">
        <f>B77/C77</f>
        <v>0.37325038880248834</v>
      </c>
    </row>
    <row r="78" spans="1:4" x14ac:dyDescent="0.3">
      <c r="A78" s="7" t="s">
        <v>129</v>
      </c>
      <c r="B78" s="4">
        <f>IFERROR(VLOOKUP($A78,[1]!Tabla_Numerador_VACUNADOS_ZBS,4,FALSE),0)</f>
        <v>460</v>
      </c>
      <c r="C78" s="1">
        <v>1241</v>
      </c>
      <c r="D78" s="10">
        <f>B78/C78</f>
        <v>0.37066881547139402</v>
      </c>
    </row>
    <row r="79" spans="1:4" x14ac:dyDescent="0.3">
      <c r="A79" s="9" t="s">
        <v>116</v>
      </c>
      <c r="B79" s="4">
        <f>IFERROR(VLOOKUP($A79,[1]!Tabla_Numerador_VACUNADOS_ZBS,4,FALSE),0)</f>
        <v>495</v>
      </c>
      <c r="C79" s="2">
        <v>1339</v>
      </c>
      <c r="D79" s="10">
        <f>B79/C79</f>
        <v>0.36967886482449591</v>
      </c>
    </row>
    <row r="80" spans="1:4" x14ac:dyDescent="0.3">
      <c r="A80" s="7" t="s">
        <v>112</v>
      </c>
      <c r="B80" s="4">
        <f>IFERROR(VLOOKUP($A80,[1]!Tabla_Numerador_VACUNADOS_ZBS,4,FALSE),0)</f>
        <v>478</v>
      </c>
      <c r="C80" s="1">
        <v>1296</v>
      </c>
      <c r="D80" s="10">
        <f>B80/C80</f>
        <v>0.36882716049382713</v>
      </c>
    </row>
    <row r="81" spans="1:4" x14ac:dyDescent="0.3">
      <c r="A81" s="9" t="s">
        <v>71</v>
      </c>
      <c r="B81" s="4">
        <f>IFERROR(VLOOKUP($A81,[1]!Tabla_Numerador_VACUNADOS_ZBS,4,FALSE),0)</f>
        <v>649</v>
      </c>
      <c r="C81" s="2">
        <v>1787</v>
      </c>
      <c r="D81" s="10">
        <f>B81/C81</f>
        <v>0.36317851147174035</v>
      </c>
    </row>
    <row r="82" spans="1:4" x14ac:dyDescent="0.3">
      <c r="A82" s="9" t="s">
        <v>96</v>
      </c>
      <c r="B82" s="4">
        <f>IFERROR(VLOOKUP($A82,[1]!Tabla_Numerador_VACUNADOS_ZBS,4,FALSE),0)</f>
        <v>840</v>
      </c>
      <c r="C82" s="2">
        <v>2343</v>
      </c>
      <c r="D82" s="10">
        <f>B82/C82</f>
        <v>0.35851472471190782</v>
      </c>
    </row>
    <row r="83" spans="1:4" x14ac:dyDescent="0.3">
      <c r="A83" s="9" t="s">
        <v>117</v>
      </c>
      <c r="B83" s="4">
        <f>IFERROR(VLOOKUP($A83,[1]!Tabla_Numerador_VACUNADOS_ZBS,4,FALSE),0)</f>
        <v>679</v>
      </c>
      <c r="C83" s="2">
        <v>1938</v>
      </c>
      <c r="D83" s="10">
        <f>B83/C83</f>
        <v>0.35036119711042313</v>
      </c>
    </row>
    <row r="84" spans="1:4" x14ac:dyDescent="0.3">
      <c r="A84" s="7" t="s">
        <v>121</v>
      </c>
      <c r="B84" s="4">
        <f>IFERROR(VLOOKUP($A84,[1]!Tabla_Numerador_VACUNADOS_ZBS,4,FALSE),0)</f>
        <v>1012</v>
      </c>
      <c r="C84" s="1">
        <v>3003</v>
      </c>
      <c r="D84" s="10">
        <f>B84/C84</f>
        <v>0.33699633699633702</v>
      </c>
    </row>
    <row r="85" spans="1:4" x14ac:dyDescent="0.3">
      <c r="A85" s="7" t="s">
        <v>123</v>
      </c>
      <c r="B85" s="4">
        <f>IFERROR(VLOOKUP($A85,[1]!Tabla_Numerador_VACUNADOS_ZBS,4,FALSE),0)</f>
        <v>128</v>
      </c>
      <c r="C85" s="1">
        <v>382</v>
      </c>
      <c r="D85" s="10">
        <f>B85/C85</f>
        <v>0.33507853403141363</v>
      </c>
    </row>
    <row r="86" spans="1:4" x14ac:dyDescent="0.3">
      <c r="A86" s="9" t="s">
        <v>128</v>
      </c>
      <c r="B86" s="4">
        <f>IFERROR(VLOOKUP($A86,[1]!Tabla_Numerador_VACUNADOS_ZBS,4,FALSE),0)</f>
        <v>418</v>
      </c>
      <c r="C86" s="2">
        <v>1260</v>
      </c>
      <c r="D86" s="10">
        <f>B86/C86</f>
        <v>0.33174603174603173</v>
      </c>
    </row>
    <row r="87" spans="1:4" ht="15" thickBot="1" x14ac:dyDescent="0.35">
      <c r="A87" s="16" t="s">
        <v>0</v>
      </c>
      <c r="B87" s="17">
        <f>SUM(B2:B86)</f>
        <v>66721</v>
      </c>
      <c r="C87" s="18">
        <v>136712</v>
      </c>
      <c r="D87" s="14">
        <f t="shared" ref="D67:D87" si="0">B87/C87</f>
        <v>0.48804055240213001</v>
      </c>
    </row>
  </sheetData>
  <sortState ref="A2:O86">
    <sortCondition descending="1" ref="D2:D86"/>
  </sortState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A2" sqref="A2:D10"/>
    </sheetView>
  </sheetViews>
  <sheetFormatPr baseColWidth="10" defaultColWidth="11.44140625" defaultRowHeight="14.4" x14ac:dyDescent="0.3"/>
  <cols>
    <col min="1" max="1" width="45" style="6" bestFit="1" customWidth="1"/>
    <col min="2" max="2" width="19.109375" style="6" bestFit="1" customWidth="1"/>
    <col min="3" max="3" width="9.6640625" style="6" bestFit="1" customWidth="1"/>
    <col min="4" max="4" width="9.88671875" style="6" bestFit="1" customWidth="1"/>
    <col min="5" max="5" width="20.88671875" style="6" bestFit="1" customWidth="1"/>
    <col min="6" max="6" width="14.44140625" style="6" bestFit="1" customWidth="1"/>
    <col min="7" max="16384" width="11.44140625" style="6"/>
  </cols>
  <sheetData>
    <row r="1" spans="1:7" x14ac:dyDescent="0.3">
      <c r="A1" s="7"/>
      <c r="B1" s="1" t="s">
        <v>134</v>
      </c>
      <c r="C1" s="1" t="s">
        <v>2</v>
      </c>
      <c r="D1" s="8" t="s">
        <v>1</v>
      </c>
    </row>
    <row r="2" spans="1:7" x14ac:dyDescent="0.3">
      <c r="A2" s="9" t="s">
        <v>135</v>
      </c>
      <c r="B2" s="2">
        <f>IFERROR(VLOOKUP(A2,[1]!NumeradoresAreaEdades,4,FALSE),0)</f>
        <v>3111</v>
      </c>
      <c r="C2" s="2">
        <v>5223</v>
      </c>
      <c r="D2" s="10">
        <f>B2/C2</f>
        <v>0.59563469270534175</v>
      </c>
      <c r="G2" s="5"/>
    </row>
    <row r="3" spans="1:7" x14ac:dyDescent="0.3">
      <c r="A3" s="9" t="s">
        <v>136</v>
      </c>
      <c r="B3" s="2">
        <f>IFERROR(VLOOKUP(A3,[1]!NumeradoresAreaEdades,4,FALSE),0)</f>
        <v>3102</v>
      </c>
      <c r="C3" s="2">
        <v>5553</v>
      </c>
      <c r="D3" s="10">
        <f>B3/C3</f>
        <v>0.55861696380334958</v>
      </c>
      <c r="G3" s="5"/>
    </row>
    <row r="4" spans="1:7" x14ac:dyDescent="0.3">
      <c r="A4" s="9" t="s">
        <v>139</v>
      </c>
      <c r="B4" s="2">
        <f>IFERROR(VLOOKUP(A4,[1]!NumeradoresAreaEdades,4,FALSE),0)</f>
        <v>12463</v>
      </c>
      <c r="C4" s="2">
        <v>23511</v>
      </c>
      <c r="D4" s="10">
        <f>B4/C4</f>
        <v>0.53009229722257667</v>
      </c>
      <c r="G4" s="5"/>
    </row>
    <row r="5" spans="1:7" x14ac:dyDescent="0.3">
      <c r="A5" s="9" t="s">
        <v>137</v>
      </c>
      <c r="B5" s="2">
        <f>IFERROR(VLOOKUP(A5,[1]!NumeradoresAreaEdades,4,FALSE),0)</f>
        <v>9160</v>
      </c>
      <c r="C5" s="2">
        <v>17541</v>
      </c>
      <c r="D5" s="10">
        <f>B5/C5</f>
        <v>0.52220511943446779</v>
      </c>
      <c r="G5" s="5"/>
    </row>
    <row r="6" spans="1:7" x14ac:dyDescent="0.3">
      <c r="A6" s="9" t="s">
        <v>142</v>
      </c>
      <c r="B6" s="2">
        <f>IFERROR(VLOOKUP(A6,[1]!NumeradoresAreaEdades,4,FALSE),0)</f>
        <v>8763</v>
      </c>
      <c r="C6" s="2">
        <v>17721</v>
      </c>
      <c r="D6" s="10">
        <f>B6/C6</f>
        <v>0.49449805315727102</v>
      </c>
      <c r="G6" s="5"/>
    </row>
    <row r="7" spans="1:7" x14ac:dyDescent="0.3">
      <c r="A7" s="9" t="s">
        <v>138</v>
      </c>
      <c r="B7" s="2">
        <f>IFERROR(VLOOKUP(A7,[1]!NumeradoresAreaEdades,4,FALSE),0)</f>
        <v>2276</v>
      </c>
      <c r="C7" s="2">
        <v>4688</v>
      </c>
      <c r="D7" s="10">
        <f>B7/C7</f>
        <v>0.48549488054607509</v>
      </c>
      <c r="G7" s="5"/>
    </row>
    <row r="8" spans="1:7" x14ac:dyDescent="0.3">
      <c r="A8" s="9" t="s">
        <v>140</v>
      </c>
      <c r="B8" s="2">
        <f>IFERROR(VLOOKUP(A8,[1]!NumeradoresAreaEdades,4,FALSE),0)</f>
        <v>11704</v>
      </c>
      <c r="C8" s="2">
        <v>25126</v>
      </c>
      <c r="D8" s="10">
        <f>B8/C8</f>
        <v>0.46581230597787154</v>
      </c>
      <c r="G8" s="5"/>
    </row>
    <row r="9" spans="1:7" x14ac:dyDescent="0.3">
      <c r="A9" s="9" t="s">
        <v>141</v>
      </c>
      <c r="B9" s="2">
        <f>IFERROR(VLOOKUP(A9,[1]!NumeradoresAreaEdades,4,FALSE),0)</f>
        <v>11351</v>
      </c>
      <c r="C9" s="2">
        <v>25178</v>
      </c>
      <c r="D9" s="10">
        <f>B9/C9</f>
        <v>0.45083008976090239</v>
      </c>
      <c r="G9" s="5"/>
    </row>
    <row r="10" spans="1:7" x14ac:dyDescent="0.3">
      <c r="A10" s="9" t="s">
        <v>143</v>
      </c>
      <c r="B10" s="2">
        <f>IFERROR(VLOOKUP(A10,[1]!NumeradoresAreaEdades,4,FALSE),0)</f>
        <v>4791</v>
      </c>
      <c r="C10" s="2">
        <v>12171</v>
      </c>
      <c r="D10" s="10">
        <f>B10/C10</f>
        <v>0.39364062114863202</v>
      </c>
      <c r="G10" s="5"/>
    </row>
    <row r="11" spans="1:7" ht="15" thickBot="1" x14ac:dyDescent="0.35">
      <c r="A11" s="16" t="s">
        <v>0</v>
      </c>
      <c r="B11" s="17">
        <f>SUM(B2:B10)</f>
        <v>66721</v>
      </c>
      <c r="C11" s="13">
        <v>136712</v>
      </c>
      <c r="D11" s="14">
        <f t="shared" ref="D2:D11" si="0">B11/C11</f>
        <v>0.48804055240213001</v>
      </c>
      <c r="G11" s="5"/>
    </row>
  </sheetData>
  <sortState ref="A2:D10">
    <sortCondition descending="1" ref="D2:D1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Nacidos en 2024-25- municipios</vt:lpstr>
      <vt:lpstr>Nacidos en 2016-23 - municipios</vt:lpstr>
      <vt:lpstr>Nacidos en 2016-2025 - munici </vt:lpstr>
      <vt:lpstr>Nacidos 2024-2025 - ZBS</vt:lpstr>
      <vt:lpstr>Nacidos 2016-2023 - ZBS </vt:lpstr>
      <vt:lpstr>Nacidos 2016-2025 - ZBS</vt:lpstr>
      <vt:lpstr>Nacidos 2016-2025 - áreas</vt:lpstr>
    </vt:vector>
  </TitlesOfParts>
  <Company>C.A.R.M.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ZORNOZA MORENO, MATILDE</dc:creator>
  <cp:lastModifiedBy>GOMEZ MORENO, MARIA CRUZ</cp:lastModifiedBy>
  <dcterms:created xsi:type="dcterms:W3CDTF">2023-10-09T07:51:40Z</dcterms:created>
  <dcterms:modified xsi:type="dcterms:W3CDTF">2025-12-09T08:13:13Z</dcterms:modified>
</cp:coreProperties>
</file>