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aludInf\GRIPE\Campaña GRIPE 2025-2026\Coberturas provisionales semanales gripe y COVID 2025-26\Informes gripe infantil\"/>
    </mc:Choice>
  </mc:AlternateContent>
  <bookViews>
    <workbookView xWindow="0" yWindow="0" windowWidth="23040" windowHeight="9276" firstSheet="1" activeTab="5"/>
  </bookViews>
  <sheets>
    <sheet name="Nacidos en 2024-25- municipios" sheetId="1" r:id="rId1"/>
    <sheet name="Nacidos en 2016-23 - municipios" sheetId="5" r:id="rId2"/>
    <sheet name="Nacidos en 2016-2025 - munici " sheetId="14" r:id="rId3"/>
    <sheet name="Nacidos 2024-2025 - ZBS" sheetId="2" r:id="rId4"/>
    <sheet name="Nacidos 2016-2023 - ZBS " sheetId="11" r:id="rId5"/>
    <sheet name="Nacidos 2016-2025 - ZBS" sheetId="13" r:id="rId6"/>
    <sheet name="Nacidos 2016-2025 - áreas" sheetId="3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4" l="1"/>
  <c r="C47" i="14"/>
  <c r="B47" i="5"/>
  <c r="B47" i="1"/>
  <c r="D37" i="1"/>
  <c r="D24" i="1"/>
  <c r="D18" i="1"/>
  <c r="D30" i="1"/>
  <c r="D15" i="1"/>
  <c r="D25" i="1"/>
  <c r="D20" i="1"/>
  <c r="D32" i="1"/>
  <c r="D4" i="1"/>
  <c r="D14" i="1"/>
  <c r="D38" i="1"/>
  <c r="D6" i="1"/>
  <c r="D42" i="1"/>
  <c r="D46" i="1"/>
  <c r="D31" i="1"/>
  <c r="D33" i="1"/>
  <c r="D17" i="1"/>
  <c r="D7" i="1"/>
  <c r="D28" i="1"/>
  <c r="D36" i="1"/>
  <c r="D44" i="1"/>
  <c r="D10" i="1"/>
  <c r="D43" i="1"/>
  <c r="D23" i="1"/>
  <c r="D19" i="1"/>
  <c r="D5" i="1"/>
  <c r="D26" i="1"/>
  <c r="D3" i="1"/>
  <c r="D29" i="1"/>
  <c r="D21" i="1"/>
  <c r="D11" i="1"/>
  <c r="D40" i="1"/>
  <c r="D45" i="1"/>
  <c r="D41" i="1"/>
  <c r="D34" i="1"/>
  <c r="D39" i="1"/>
  <c r="D12" i="1"/>
  <c r="D35" i="1"/>
  <c r="D22" i="1"/>
  <c r="D16" i="1"/>
  <c r="D8" i="1"/>
  <c r="D13" i="1"/>
  <c r="D9" i="1"/>
  <c r="D27" i="1"/>
  <c r="D2" i="1"/>
  <c r="C87" i="11" l="1"/>
  <c r="C47" i="1" l="1"/>
  <c r="C47" i="5"/>
  <c r="D26" i="5" l="1"/>
  <c r="D22" i="5"/>
  <c r="D46" i="5"/>
  <c r="D28" i="5"/>
  <c r="D42" i="5"/>
  <c r="D23" i="5"/>
  <c r="D39" i="5"/>
  <c r="D36" i="5"/>
  <c r="D14" i="5"/>
  <c r="D20" i="5"/>
  <c r="D33" i="5"/>
  <c r="D4" i="5"/>
  <c r="D19" i="5"/>
  <c r="D44" i="5"/>
  <c r="D10" i="5"/>
  <c r="D27" i="5"/>
  <c r="D6" i="5"/>
  <c r="D25" i="5"/>
  <c r="D18" i="5"/>
  <c r="D5" i="5"/>
  <c r="D31" i="5"/>
  <c r="D7" i="5"/>
  <c r="D38" i="5"/>
  <c r="D11" i="5"/>
  <c r="D32" i="5"/>
  <c r="D34" i="5"/>
  <c r="D24" i="5"/>
  <c r="D2" i="5"/>
  <c r="D30" i="5"/>
  <c r="D17" i="5"/>
  <c r="D3" i="5"/>
  <c r="D45" i="5"/>
  <c r="D41" i="5"/>
  <c r="D43" i="5"/>
  <c r="D37" i="5"/>
  <c r="D40" i="5"/>
  <c r="D21" i="5"/>
  <c r="D29" i="5"/>
  <c r="D15" i="5"/>
  <c r="D9" i="5"/>
  <c r="D8" i="5"/>
  <c r="D35" i="5"/>
  <c r="D13" i="5"/>
  <c r="D16" i="5"/>
  <c r="D43" i="14" l="1"/>
  <c r="D2" i="14"/>
  <c r="D26" i="14"/>
  <c r="D29" i="14"/>
  <c r="D3" i="14"/>
  <c r="D38" i="14"/>
  <c r="D35" i="14"/>
  <c r="D16" i="14"/>
  <c r="D41" i="14"/>
  <c r="D37" i="14"/>
  <c r="D5" i="14"/>
  <c r="D6" i="14"/>
  <c r="D25" i="14"/>
  <c r="D34" i="14"/>
  <c r="D28" i="14"/>
  <c r="D44" i="14"/>
  <c r="D40" i="14"/>
  <c r="D18" i="14"/>
  <c r="D42" i="14"/>
  <c r="D17" i="14"/>
  <c r="D23" i="14"/>
  <c r="D4" i="14"/>
  <c r="D33" i="14"/>
  <c r="D19" i="14"/>
  <c r="D12" i="14"/>
  <c r="D15" i="14"/>
  <c r="D46" i="14"/>
  <c r="D13" i="14"/>
  <c r="D14" i="14"/>
  <c r="D24" i="14"/>
  <c r="D11" i="14"/>
  <c r="D9" i="14"/>
  <c r="D45" i="14"/>
  <c r="D27" i="14"/>
  <c r="D10" i="14"/>
  <c r="D32" i="14"/>
  <c r="D30" i="14"/>
  <c r="D31" i="14"/>
  <c r="D39" i="14"/>
  <c r="D36" i="14"/>
  <c r="D22" i="14"/>
  <c r="D20" i="14"/>
  <c r="D21" i="14"/>
  <c r="D8" i="14"/>
  <c r="D47" i="1" l="1"/>
  <c r="D47" i="5"/>
  <c r="D12" i="5"/>
  <c r="D7" i="14" l="1"/>
  <c r="D47" i="14"/>
  <c r="B4" i="3" l="1"/>
  <c r="D4" i="3" s="1"/>
  <c r="B7" i="3"/>
  <c r="D7" i="3" s="1"/>
  <c r="B3" i="3"/>
  <c r="D3" i="3" s="1"/>
  <c r="B9" i="3"/>
  <c r="D9" i="3" s="1"/>
  <c r="B5" i="3"/>
  <c r="D5" i="3" s="1"/>
  <c r="B2" i="3"/>
  <c r="B6" i="3"/>
  <c r="D6" i="3" s="1"/>
  <c r="B8" i="3"/>
  <c r="D8" i="3" s="1"/>
  <c r="B10" i="3"/>
  <c r="D10" i="3" s="1"/>
  <c r="B57" i="11"/>
  <c r="D57" i="11" s="1"/>
  <c r="B55" i="11"/>
  <c r="D55" i="11" s="1"/>
  <c r="B24" i="11"/>
  <c r="D24" i="11" s="1"/>
  <c r="B48" i="11"/>
  <c r="D48" i="11" s="1"/>
  <c r="B68" i="11"/>
  <c r="D68" i="11" s="1"/>
  <c r="B80" i="11"/>
  <c r="D80" i="11" s="1"/>
  <c r="B75" i="11"/>
  <c r="D75" i="11" s="1"/>
  <c r="B29" i="11"/>
  <c r="D29" i="11" s="1"/>
  <c r="B54" i="11"/>
  <c r="D54" i="11" s="1"/>
  <c r="B65" i="11"/>
  <c r="D65" i="11" s="1"/>
  <c r="B3" i="11"/>
  <c r="D3" i="11" s="1"/>
  <c r="B35" i="11"/>
  <c r="D35" i="11" s="1"/>
  <c r="B20" i="11"/>
  <c r="D20" i="11" s="1"/>
  <c r="B23" i="11"/>
  <c r="D23" i="11" s="1"/>
  <c r="B30" i="11"/>
  <c r="D30" i="11" s="1"/>
  <c r="B44" i="11"/>
  <c r="D44" i="11" s="1"/>
  <c r="B56" i="11"/>
  <c r="D56" i="11" s="1"/>
  <c r="B52" i="11"/>
  <c r="D52" i="11" s="1"/>
  <c r="B66" i="11"/>
  <c r="D66" i="11" s="1"/>
  <c r="B73" i="11"/>
  <c r="D73" i="11" s="1"/>
  <c r="B38" i="11"/>
  <c r="D38" i="11" s="1"/>
  <c r="B18" i="11"/>
  <c r="D18" i="11" s="1"/>
  <c r="B82" i="11"/>
  <c r="D82" i="11" s="1"/>
  <c r="B42" i="11"/>
  <c r="D42" i="11" s="1"/>
  <c r="B76" i="11"/>
  <c r="D76" i="11" s="1"/>
  <c r="B15" i="11"/>
  <c r="D15" i="11" s="1"/>
  <c r="B47" i="11"/>
  <c r="D47" i="11" s="1"/>
  <c r="B59" i="11"/>
  <c r="D59" i="11" s="1"/>
  <c r="B21" i="11"/>
  <c r="D21" i="11" s="1"/>
  <c r="B10" i="11"/>
  <c r="D10" i="11" s="1"/>
  <c r="B62" i="11"/>
  <c r="D62" i="11" s="1"/>
  <c r="B14" i="11"/>
  <c r="D14" i="11" s="1"/>
  <c r="B84" i="11"/>
  <c r="D84" i="11" s="1"/>
  <c r="B70" i="11"/>
  <c r="D70" i="11" s="1"/>
  <c r="B36" i="11"/>
  <c r="D36" i="11" s="1"/>
  <c r="B22" i="11"/>
  <c r="D22" i="11" s="1"/>
  <c r="B51" i="11"/>
  <c r="D51" i="11" s="1"/>
  <c r="B50" i="11"/>
  <c r="D50" i="11" s="1"/>
  <c r="B8" i="11"/>
  <c r="D8" i="11" s="1"/>
  <c r="B9" i="11"/>
  <c r="D9" i="11" s="1"/>
  <c r="B63" i="11"/>
  <c r="D63" i="11" s="1"/>
  <c r="B86" i="11"/>
  <c r="D86" i="11" s="1"/>
  <c r="B72" i="11"/>
  <c r="D72" i="11" s="1"/>
  <c r="B46" i="11"/>
  <c r="D46" i="11" s="1"/>
  <c r="B53" i="11"/>
  <c r="D53" i="11" s="1"/>
  <c r="B2" i="11"/>
  <c r="D2" i="11" s="1"/>
  <c r="B83" i="11"/>
  <c r="D83" i="11" s="1"/>
  <c r="B25" i="11"/>
  <c r="D25" i="11" s="1"/>
  <c r="B4" i="11"/>
  <c r="D4" i="11" s="1"/>
  <c r="B49" i="11"/>
  <c r="D49" i="11" s="1"/>
  <c r="B13" i="11"/>
  <c r="D13" i="11" s="1"/>
  <c r="B61" i="11"/>
  <c r="D61" i="11" s="1"/>
  <c r="B39" i="11"/>
  <c r="D39" i="11" s="1"/>
  <c r="B74" i="11"/>
  <c r="D74" i="11" s="1"/>
  <c r="B12" i="11"/>
  <c r="D12" i="11" s="1"/>
  <c r="B77" i="11"/>
  <c r="D77" i="11" s="1"/>
  <c r="B7" i="11"/>
  <c r="D7" i="11" s="1"/>
  <c r="B45" i="11"/>
  <c r="D45" i="11" s="1"/>
  <c r="B34" i="11"/>
  <c r="D34" i="11" s="1"/>
  <c r="B16" i="11"/>
  <c r="D16" i="11" s="1"/>
  <c r="B11" i="11"/>
  <c r="D11" i="11" s="1"/>
  <c r="B28" i="11"/>
  <c r="D28" i="11" s="1"/>
  <c r="B40" i="11"/>
  <c r="D40" i="11" s="1"/>
  <c r="B64" i="11"/>
  <c r="D64" i="11" s="1"/>
  <c r="B43" i="11"/>
  <c r="D43" i="11" s="1"/>
  <c r="B67" i="11"/>
  <c r="D67" i="11" s="1"/>
  <c r="B17" i="11"/>
  <c r="D17" i="11" s="1"/>
  <c r="B79" i="11"/>
  <c r="D79" i="11" s="1"/>
  <c r="B6" i="11"/>
  <c r="D6" i="11" s="1"/>
  <c r="B26" i="11"/>
  <c r="D26" i="11" s="1"/>
  <c r="B5" i="11"/>
  <c r="D5" i="11" s="1"/>
  <c r="B78" i="11"/>
  <c r="D78" i="11" s="1"/>
  <c r="B33" i="11"/>
  <c r="D33" i="11" s="1"/>
  <c r="B58" i="11"/>
  <c r="D58" i="11" s="1"/>
  <c r="B81" i="11"/>
  <c r="D81" i="11" s="1"/>
  <c r="B71" i="11"/>
  <c r="D71" i="11" s="1"/>
  <c r="B85" i="11"/>
  <c r="D85" i="11" s="1"/>
  <c r="B41" i="11"/>
  <c r="D41" i="11" s="1"/>
  <c r="B60" i="11"/>
  <c r="D60" i="11" s="1"/>
  <c r="B69" i="11"/>
  <c r="D69" i="11" s="1"/>
  <c r="B19" i="11"/>
  <c r="D19" i="11" s="1"/>
  <c r="B32" i="11"/>
  <c r="D32" i="11" s="1"/>
  <c r="B37" i="11"/>
  <c r="D37" i="11" s="1"/>
  <c r="B27" i="11"/>
  <c r="D27" i="11" s="1"/>
  <c r="B31" i="11"/>
  <c r="B71" i="2"/>
  <c r="D71" i="2" s="1"/>
  <c r="B50" i="2"/>
  <c r="D50" i="2" s="1"/>
  <c r="B32" i="2"/>
  <c r="D32" i="2" s="1"/>
  <c r="B49" i="2"/>
  <c r="D49" i="2" s="1"/>
  <c r="B60" i="2"/>
  <c r="D60" i="2" s="1"/>
  <c r="B41" i="2"/>
  <c r="D41" i="2" s="1"/>
  <c r="B61" i="2"/>
  <c r="D61" i="2" s="1"/>
  <c r="B10" i="2"/>
  <c r="D10" i="2" s="1"/>
  <c r="B24" i="2"/>
  <c r="D24" i="2" s="1"/>
  <c r="B73" i="2"/>
  <c r="D73" i="2" s="1"/>
  <c r="B11" i="2"/>
  <c r="D11" i="2" s="1"/>
  <c r="B80" i="2"/>
  <c r="D80" i="2" s="1"/>
  <c r="B53" i="2"/>
  <c r="D53" i="2" s="1"/>
  <c r="B74" i="2"/>
  <c r="D74" i="2" s="1"/>
  <c r="B44" i="2"/>
  <c r="D44" i="2" s="1"/>
  <c r="B5" i="2"/>
  <c r="D5" i="2" s="1"/>
  <c r="B66" i="2"/>
  <c r="D66" i="2" s="1"/>
  <c r="B70" i="2"/>
  <c r="D70" i="2" s="1"/>
  <c r="B79" i="2"/>
  <c r="D79" i="2" s="1"/>
  <c r="B63" i="2"/>
  <c r="D63" i="2" s="1"/>
  <c r="B23" i="2"/>
  <c r="D23" i="2" s="1"/>
  <c r="B39" i="2"/>
  <c r="D39" i="2" s="1"/>
  <c r="B81" i="2"/>
  <c r="D81" i="2" s="1"/>
  <c r="B59" i="2"/>
  <c r="D59" i="2" s="1"/>
  <c r="B85" i="2"/>
  <c r="D85" i="2" s="1"/>
  <c r="B40" i="2"/>
  <c r="D40" i="2" s="1"/>
  <c r="B13" i="2"/>
  <c r="D13" i="2" s="1"/>
  <c r="B69" i="2"/>
  <c r="D69" i="2" s="1"/>
  <c r="B28" i="2"/>
  <c r="D28" i="2" s="1"/>
  <c r="B67" i="2"/>
  <c r="D67" i="2" s="1"/>
  <c r="B82" i="2"/>
  <c r="D82" i="2" s="1"/>
  <c r="B18" i="2"/>
  <c r="D18" i="2" s="1"/>
  <c r="B78" i="2"/>
  <c r="D78" i="2" s="1"/>
  <c r="B27" i="2"/>
  <c r="D27" i="2" s="1"/>
  <c r="B42" i="2"/>
  <c r="D42" i="2" s="1"/>
  <c r="B9" i="2"/>
  <c r="D9" i="2" s="1"/>
  <c r="B86" i="2"/>
  <c r="D86" i="2" s="1"/>
  <c r="B46" i="2"/>
  <c r="D46" i="2" s="1"/>
  <c r="B29" i="2"/>
  <c r="D29" i="2" s="1"/>
  <c r="B64" i="2"/>
  <c r="D64" i="2" s="1"/>
  <c r="B45" i="2"/>
  <c r="D45" i="2" s="1"/>
  <c r="B34" i="2"/>
  <c r="D34" i="2" s="1"/>
  <c r="B19" i="2"/>
  <c r="D19" i="2" s="1"/>
  <c r="B48" i="2"/>
  <c r="D48" i="2" s="1"/>
  <c r="B43" i="2"/>
  <c r="D43" i="2" s="1"/>
  <c r="B7" i="2"/>
  <c r="D7" i="2" s="1"/>
  <c r="B51" i="2"/>
  <c r="D51" i="2" s="1"/>
  <c r="B25" i="2"/>
  <c r="D25" i="2" s="1"/>
  <c r="B2" i="2"/>
  <c r="D2" i="2" s="1"/>
  <c r="B75" i="2"/>
  <c r="D75" i="2" s="1"/>
  <c r="B36" i="2"/>
  <c r="D36" i="2" s="1"/>
  <c r="B22" i="2"/>
  <c r="D22" i="2" s="1"/>
  <c r="B31" i="2"/>
  <c r="D31" i="2" s="1"/>
  <c r="B84" i="2"/>
  <c r="D84" i="2" s="1"/>
  <c r="B6" i="2"/>
  <c r="D6" i="2" s="1"/>
  <c r="B62" i="2"/>
  <c r="D62" i="2" s="1"/>
  <c r="B8" i="2"/>
  <c r="D8" i="2" s="1"/>
  <c r="B20" i="2"/>
  <c r="D20" i="2" s="1"/>
  <c r="B16" i="2"/>
  <c r="D16" i="2" s="1"/>
  <c r="B14" i="2"/>
  <c r="D14" i="2" s="1"/>
  <c r="B12" i="2"/>
  <c r="D12" i="2" s="1"/>
  <c r="B33" i="2"/>
  <c r="D33" i="2" s="1"/>
  <c r="B17" i="2"/>
  <c r="D17" i="2" s="1"/>
  <c r="B52" i="2"/>
  <c r="D52" i="2" s="1"/>
  <c r="B76" i="2"/>
  <c r="D76" i="2" s="1"/>
  <c r="B68" i="2"/>
  <c r="D68" i="2" s="1"/>
  <c r="B15" i="2"/>
  <c r="D15" i="2" s="1"/>
  <c r="B55" i="2"/>
  <c r="D55" i="2" s="1"/>
  <c r="B30" i="2"/>
  <c r="D30" i="2" s="1"/>
  <c r="B47" i="2"/>
  <c r="D47" i="2" s="1"/>
  <c r="B26" i="2"/>
  <c r="D26" i="2" s="1"/>
  <c r="B77" i="2"/>
  <c r="D77" i="2" s="1"/>
  <c r="B57" i="2"/>
  <c r="D57" i="2" s="1"/>
  <c r="B4" i="2"/>
  <c r="D4" i="2" s="1"/>
  <c r="B83" i="2"/>
  <c r="D83" i="2" s="1"/>
  <c r="B58" i="2"/>
  <c r="D58" i="2" s="1"/>
  <c r="B72" i="2"/>
  <c r="D72" i="2" s="1"/>
  <c r="B21" i="2"/>
  <c r="D21" i="2" s="1"/>
  <c r="B54" i="2"/>
  <c r="D54" i="2" s="1"/>
  <c r="B65" i="2"/>
  <c r="D65" i="2" s="1"/>
  <c r="B37" i="2"/>
  <c r="D37" i="2" s="1"/>
  <c r="B38" i="2"/>
  <c r="D38" i="2" s="1"/>
  <c r="B56" i="2"/>
  <c r="D56" i="2" s="1"/>
  <c r="B35" i="2"/>
  <c r="D35" i="2" s="1"/>
  <c r="B3" i="2"/>
  <c r="D3" i="2" l="1"/>
  <c r="B87" i="2"/>
  <c r="D87" i="2" s="1"/>
  <c r="D2" i="3"/>
  <c r="B11" i="3"/>
  <c r="D11" i="3" s="1"/>
  <c r="D31" i="11"/>
  <c r="B87" i="11"/>
  <c r="D87" i="11" s="1"/>
  <c r="B63" i="13"/>
  <c r="D63" i="13" s="1"/>
  <c r="B13" i="13"/>
  <c r="D13" i="13" s="1"/>
  <c r="B81" i="13"/>
  <c r="D81" i="13" s="1"/>
  <c r="B57" i="13"/>
  <c r="D57" i="13" s="1"/>
  <c r="B21" i="13"/>
  <c r="D21" i="13" s="1"/>
  <c r="B39" i="13"/>
  <c r="D39" i="13" s="1"/>
  <c r="B3" i="13"/>
  <c r="D3" i="13" s="1"/>
  <c r="B25" i="13"/>
  <c r="D25" i="13" s="1"/>
  <c r="B67" i="13"/>
  <c r="D67" i="13" s="1"/>
  <c r="B52" i="13"/>
  <c r="D52" i="13" s="1"/>
  <c r="B7" i="13"/>
  <c r="D7" i="13" s="1"/>
  <c r="B65" i="13"/>
  <c r="D65" i="13" s="1"/>
  <c r="B74" i="13"/>
  <c r="D74" i="13" s="1"/>
  <c r="B69" i="13"/>
  <c r="D69" i="13" s="1"/>
  <c r="B44" i="13"/>
  <c r="D44" i="13" s="1"/>
  <c r="B28" i="13"/>
  <c r="D28" i="13" s="1"/>
  <c r="B56" i="13"/>
  <c r="D56" i="13" s="1"/>
  <c r="B64" i="13"/>
  <c r="D64" i="13" s="1"/>
  <c r="B79" i="13"/>
  <c r="D79" i="13" s="1"/>
  <c r="B55" i="13"/>
  <c r="D55" i="13" s="1"/>
  <c r="B72" i="13"/>
  <c r="D72" i="13" s="1"/>
  <c r="B17" i="13"/>
  <c r="B9" i="13"/>
  <c r="D9" i="13" s="1"/>
  <c r="B66" i="13"/>
  <c r="D66" i="13" s="1"/>
  <c r="B10" i="13"/>
  <c r="D10" i="13" s="1"/>
  <c r="B76" i="13"/>
  <c r="D76" i="13" s="1"/>
  <c r="B42" i="13"/>
  <c r="D42" i="13" s="1"/>
  <c r="B27" i="13"/>
  <c r="D27" i="13" s="1"/>
  <c r="B78" i="13"/>
  <c r="D78" i="13" s="1"/>
  <c r="B11" i="13"/>
  <c r="D11" i="13" s="1"/>
  <c r="B18" i="13"/>
  <c r="D18" i="13" s="1"/>
  <c r="B51" i="13"/>
  <c r="D51" i="13" s="1"/>
  <c r="B45" i="13"/>
  <c r="D45" i="13" s="1"/>
  <c r="B85" i="13"/>
  <c r="D85" i="13" s="1"/>
  <c r="B23" i="13"/>
  <c r="D23" i="13" s="1"/>
  <c r="B71" i="13"/>
  <c r="D71" i="13" s="1"/>
  <c r="B50" i="13"/>
  <c r="D50" i="13" s="1"/>
  <c r="B32" i="13"/>
  <c r="D32" i="13" s="1"/>
  <c r="B58" i="13"/>
  <c r="D58" i="13" s="1"/>
  <c r="B43" i="13"/>
  <c r="D43" i="13" s="1"/>
  <c r="B2" i="13"/>
  <c r="D2" i="13" s="1"/>
  <c r="B62" i="13"/>
  <c r="D62" i="13" s="1"/>
  <c r="B20" i="13"/>
  <c r="D20" i="13" s="1"/>
  <c r="B68" i="13"/>
  <c r="D68" i="13" s="1"/>
  <c r="B26" i="13"/>
  <c r="D26" i="13" s="1"/>
  <c r="B31" i="13"/>
  <c r="D31" i="13" s="1"/>
  <c r="B36" i="13"/>
  <c r="D36" i="13" s="1"/>
  <c r="B46" i="13"/>
  <c r="D46" i="13" s="1"/>
  <c r="B29" i="13"/>
  <c r="D29" i="13" s="1"/>
  <c r="B75" i="13"/>
  <c r="D75" i="13" s="1"/>
  <c r="B86" i="13"/>
  <c r="D86" i="13" s="1"/>
  <c r="B19" i="13"/>
  <c r="D19" i="13" s="1"/>
  <c r="B60" i="13"/>
  <c r="D60" i="13" s="1"/>
  <c r="B70" i="13"/>
  <c r="D70" i="13" s="1"/>
  <c r="B30" i="13"/>
  <c r="D30" i="13" s="1"/>
  <c r="B84" i="13"/>
  <c r="D84" i="13" s="1"/>
  <c r="B41" i="13"/>
  <c r="D41" i="13" s="1"/>
  <c r="B6" i="13"/>
  <c r="D6" i="13" s="1"/>
  <c r="B5" i="13"/>
  <c r="D5" i="13" s="1"/>
  <c r="B12" i="13"/>
  <c r="D12" i="13" s="1"/>
  <c r="B33" i="13"/>
  <c r="D33" i="13" s="1"/>
  <c r="B8" i="13"/>
  <c r="D8" i="13" s="1"/>
  <c r="B38" i="13"/>
  <c r="D38" i="13" s="1"/>
  <c r="B61" i="13"/>
  <c r="D61" i="13" s="1"/>
  <c r="B15" i="13"/>
  <c r="D15" i="13" s="1"/>
  <c r="B54" i="13"/>
  <c r="D54" i="13" s="1"/>
  <c r="B14" i="13"/>
  <c r="D14" i="13" s="1"/>
  <c r="B47" i="13"/>
  <c r="D47" i="13" s="1"/>
  <c r="B37" i="13"/>
  <c r="D37" i="13" s="1"/>
  <c r="B59" i="13"/>
  <c r="D59" i="13" s="1"/>
  <c r="B24" i="13"/>
  <c r="D24" i="13" s="1"/>
  <c r="B34" i="13"/>
  <c r="D34" i="13" s="1"/>
  <c r="B83" i="13"/>
  <c r="D83" i="13" s="1"/>
  <c r="B77" i="13"/>
  <c r="D77" i="13" s="1"/>
  <c r="B16" i="13"/>
  <c r="D16" i="13" s="1"/>
  <c r="B48" i="13"/>
  <c r="D48" i="13" s="1"/>
  <c r="B73" i="13"/>
  <c r="D73" i="13" s="1"/>
  <c r="B4" i="13"/>
  <c r="D4" i="13" s="1"/>
  <c r="B49" i="13"/>
  <c r="D49" i="13" s="1"/>
  <c r="B53" i="13"/>
  <c r="D53" i="13" s="1"/>
  <c r="B35" i="13"/>
  <c r="D35" i="13" s="1"/>
  <c r="B82" i="13"/>
  <c r="D82" i="13" s="1"/>
  <c r="B22" i="13"/>
  <c r="D22" i="13" s="1"/>
  <c r="B40" i="13"/>
  <c r="D40" i="13" s="1"/>
  <c r="B80" i="13"/>
  <c r="D80" i="13" s="1"/>
  <c r="B87" i="13" l="1"/>
  <c r="D87" i="13" s="1"/>
  <c r="D17" i="13"/>
</calcChain>
</file>

<file path=xl/sharedStrings.xml><?xml version="1.0" encoding="utf-8"?>
<sst xmlns="http://schemas.openxmlformats.org/spreadsheetml/2006/main" count="427" uniqueCount="143">
  <si>
    <t>Total general</t>
  </si>
  <si>
    <t>Cobertura</t>
  </si>
  <si>
    <t>Población</t>
  </si>
  <si>
    <t>Personas vacunadas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</si>
  <si>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</si>
  <si>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</si>
  <si>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</si>
  <si>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</si>
  <si>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</si>
  <si>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</si>
  <si>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</si>
  <si>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</si>
  <si>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</si>
  <si>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</si>
  <si>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</si>
  <si>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</si>
  <si>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</si>
  <si>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</si>
  <si>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</si>
  <si>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</si>
  <si>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</si>
  <si>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</si>
  <si>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</si>
  <si>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</si>
  <si>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</si>
  <si>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</si>
  <si>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</si>
  <si>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</si>
  <si>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</si>
  <si>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</si>
  <si>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</si>
  <si>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</si>
  <si>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</si>
  <si>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</si>
  <si>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</si>
  <si>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</si>
  <si>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</si>
  <si>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</si>
  <si>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</si>
  <si>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</si>
  <si>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</si>
  <si>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</si>
  <si>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</si>
  <si>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</si>
  <si>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</si>
  <si>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</si>
  <si>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</si>
  <si>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</si>
  <si>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</si>
  <si>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Murcia/Aljucer</t>
  </si>
  <si>
    <t>Puerto de Mazarrón</t>
  </si>
  <si>
    <t>Abanilla</t>
  </si>
  <si>
    <t>Lorca/Centro</t>
  </si>
  <si>
    <t>Cartagena/Este</t>
  </si>
  <si>
    <t>Murcia/Centro</t>
  </si>
  <si>
    <t>Cartagena/Molinos Margafones</t>
  </si>
  <si>
    <t>Totana/Sur</t>
  </si>
  <si>
    <t>Águilas/Sur</t>
  </si>
  <si>
    <t>Yecla/Oeste</t>
  </si>
  <si>
    <t>Murcia/El Ranero</t>
  </si>
  <si>
    <t>Murcia/La Alberca</t>
  </si>
  <si>
    <t>Bullas</t>
  </si>
  <si>
    <t>Murcia/Algezares</t>
  </si>
  <si>
    <t>Ceutí</t>
  </si>
  <si>
    <t>Archena</t>
  </si>
  <si>
    <t>La Unión</t>
  </si>
  <si>
    <t>Murcia/Vista Alegre</t>
  </si>
  <si>
    <t>Santomera</t>
  </si>
  <si>
    <t>Murcia/Floridablanca</t>
  </si>
  <si>
    <t>Murcia/San Andrés</t>
  </si>
  <si>
    <t>Murcia/Infante</t>
  </si>
  <si>
    <t>Los Alcázares</t>
  </si>
  <si>
    <t>Murcia/Espinardo</t>
  </si>
  <si>
    <t>Lorca/San José</t>
  </si>
  <si>
    <t>Las Torres de Cotillas</t>
  </si>
  <si>
    <t>Murcia/Llano de Brujas</t>
  </si>
  <si>
    <t>Murcia/Barrio del Carmen</t>
  </si>
  <si>
    <t>Cehegín</t>
  </si>
  <si>
    <t>Alguazas</t>
  </si>
  <si>
    <t>Beniel</t>
  </si>
  <si>
    <t>Águilas/Norte</t>
  </si>
  <si>
    <t>Molina Sur</t>
  </si>
  <si>
    <t>Mazarrón</t>
  </si>
  <si>
    <t>Murcia/Santa María de Gracia</t>
  </si>
  <si>
    <t>Murcia/Cabezo de Torres</t>
  </si>
  <si>
    <t>Murcia/Sur</t>
  </si>
  <si>
    <t>Lorca/San Diego</t>
  </si>
  <si>
    <t>Cieza/Oeste</t>
  </si>
  <si>
    <t>Torre Pacheco/Este</t>
  </si>
  <si>
    <t>Totana/Norte</t>
  </si>
  <si>
    <t>Jumilla</t>
  </si>
  <si>
    <t>San Javier</t>
  </si>
  <si>
    <t>Murcia/La Ñora</t>
  </si>
  <si>
    <t>Yecla/Este</t>
  </si>
  <si>
    <t>Murcia/Beniaján</t>
  </si>
  <si>
    <t>Cartagena/Oeste</t>
  </si>
  <si>
    <t>Mula</t>
  </si>
  <si>
    <t>Molina Norte</t>
  </si>
  <si>
    <t>Caravaca</t>
  </si>
  <si>
    <t>Moratalla</t>
  </si>
  <si>
    <t>Lorquí</t>
  </si>
  <si>
    <t>Cartagena/Casco Antiguo</t>
  </si>
  <si>
    <t>Alcantarilla</t>
  </si>
  <si>
    <t>Cartagena/San Antón</t>
  </si>
  <si>
    <t>Cartagena/Isaac Peral</t>
  </si>
  <si>
    <t>Murcia/Puente Tocinos</t>
  </si>
  <si>
    <t>Alhama</t>
  </si>
  <si>
    <t>Caravaca/Barranda</t>
  </si>
  <si>
    <t>Murcia/Alquerías</t>
  </si>
  <si>
    <t>Lorca/Sutullena</t>
  </si>
  <si>
    <t>Fortuna</t>
  </si>
  <si>
    <t>Murcia/Monteagudo</t>
  </si>
  <si>
    <t>Murcia/Vistabella</t>
  </si>
  <si>
    <t>Blanca</t>
  </si>
  <si>
    <t>Cartagena/Mar Menor</t>
  </si>
  <si>
    <t>Torre Pacheco/Oeste</t>
  </si>
  <si>
    <t>Murcia/Sangonera La Verde</t>
  </si>
  <si>
    <t>Puerto Lumbreras</t>
  </si>
  <si>
    <t>Murcia/El Palmar</t>
  </si>
  <si>
    <t>Cieza/Este</t>
  </si>
  <si>
    <t>Alcantarilla/Sangonera La Seca</t>
  </si>
  <si>
    <t>San Pedro del Pinatar</t>
  </si>
  <si>
    <t>Cartagena/Los Dolores</t>
  </si>
  <si>
    <t>La Manga</t>
  </si>
  <si>
    <t>Cartagena/Los Barreros</t>
  </si>
  <si>
    <t>Calasparra</t>
  </si>
  <si>
    <t>Murcia/Zarandona</t>
  </si>
  <si>
    <t>Fuente Álamo</t>
  </si>
  <si>
    <t>Cartagena/Pozo Estrecho</t>
  </si>
  <si>
    <t>Cartagena/Santa Lucía</t>
  </si>
  <si>
    <t>Abarán</t>
  </si>
  <si>
    <t>Murcia/Campo de Cartagena</t>
  </si>
  <si>
    <t>Murcia/Nonduermas</t>
  </si>
  <si>
    <t>Lorca/La Paca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</si>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</sst>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1" fillId="3" borderId="11" xfId="0" applyFont="1" applyFill="1" applyBorder="1"/>
    <xf numFmtId="0" fontId="0" fillId="0" borderId="13" xfId="0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0" fillId="0" borderId="14" xfId="0" applyNumberFormat="1" applyBorder="1"/>
    <xf numFmtId="0" fontId="1" fillId="2" borderId="1" xfId="0" applyNumberFormat="1" applyFont="1" applyFill="1" applyBorder="1"/>
    <xf numFmtId="10" fontId="1" fillId="3" borderId="12" xfId="0" applyNumberFormat="1" applyFont="1" applyFill="1" applyBorder="1"/>
    <xf numFmtId="10" fontId="0" fillId="0" borderId="15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población infantil (nacidos desde 2016 a 30/06/2025)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'Nacidos 2016-2025 - áreas'!$D$1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2016-2025 - áreas'!$A$2:$A$11</c:f>
              <c:strCache>
                <c:ptCount val="10"/>
                <c:pt idx="0">
                  <c:v>Área 4</c:v>
                </c:pt>
                <c:pt idx="1">
                  <c:v>Área 5</c:v>
                </c:pt>
                <c:pt idx="2">
                  <c:v>Área 6</c:v>
                </c:pt>
                <c:pt idx="3">
                  <c:v>Área 3</c:v>
                </c:pt>
                <c:pt idx="4">
                  <c:v>Área 7</c:v>
                </c:pt>
                <c:pt idx="5">
                  <c:v>Área 9</c:v>
                </c:pt>
                <c:pt idx="6">
                  <c:v>Área 1</c:v>
                </c:pt>
                <c:pt idx="7">
                  <c:v>Área 2</c:v>
                </c:pt>
                <c:pt idx="8">
                  <c:v>Área 8</c:v>
                </c:pt>
                <c:pt idx="9">
                  <c:v>Total general</c:v>
                </c:pt>
              </c:strCache>
            </c:strRef>
          </c:cat>
          <c:val>
            <c:numRef>
              <c:f>'Nacidos 2016-2025 - áreas'!$D$2:$D$11</c:f>
              <c:numCache>
                <c:formatCode>0.00%</c:formatCode>
                <c:ptCount val="10"/>
                <c:pt idx="0">
                  <c:v>0.61056863871338307</c:v>
                </c:pt>
                <c:pt idx="1">
                  <c:v>0.57428417071853055</c:v>
                </c:pt>
                <c:pt idx="2">
                  <c:v>0.55510186721109267</c:v>
                </c:pt>
                <c:pt idx="3">
                  <c:v>0.53742660053588731</c:v>
                </c:pt>
                <c:pt idx="4">
                  <c:v>0.51278144574233964</c:v>
                </c:pt>
                <c:pt idx="5">
                  <c:v>0.49829351535836175</c:v>
                </c:pt>
                <c:pt idx="6">
                  <c:v>0.48228926211892065</c:v>
                </c:pt>
                <c:pt idx="7">
                  <c:v>0.47104615140201761</c:v>
                </c:pt>
                <c:pt idx="8">
                  <c:v>0.40785473666913152</c:v>
                </c:pt>
                <c:pt idx="9">
                  <c:v>0.50632716952425538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972752"/>
        <c:axId val="4489680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'Nacidos 2016-2025 - áreas'!$B$1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'Nacidos 2016-2025 -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3</c:v>
                      </c:pt>
                      <c:pt idx="4">
                        <c:v>Área 7</c:v>
                      </c:pt>
                      <c:pt idx="5">
                        <c:v>Área 9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'Nacidos 2016-2025 - áreas'!$B$2:$B$11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3189</c:v>
                      </c:pt>
                      <c:pt idx="1">
                        <c:v>3189</c:v>
                      </c:pt>
                      <c:pt idx="2">
                        <c:v>13051</c:v>
                      </c:pt>
                      <c:pt idx="3">
                        <c:v>9427</c:v>
                      </c:pt>
                      <c:pt idx="4">
                        <c:v>9087</c:v>
                      </c:pt>
                      <c:pt idx="5">
                        <c:v>2336</c:v>
                      </c:pt>
                      <c:pt idx="6">
                        <c:v>12118</c:v>
                      </c:pt>
                      <c:pt idx="7">
                        <c:v>11860</c:v>
                      </c:pt>
                      <c:pt idx="8">
                        <c:v>4964</c:v>
                      </c:pt>
                      <c:pt idx="9">
                        <c:v>69221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570E-43F6-B5A2-91CAB93668F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'Nacidos 2016-2025 - áreas'!$C$1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'Nacidos 2016-2025 - áreas'!$A$2:$A$11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5</c:v>
                      </c:pt>
                      <c:pt idx="2">
                        <c:v>Área 6</c:v>
                      </c:pt>
                      <c:pt idx="3">
                        <c:v>Área 3</c:v>
                      </c:pt>
                      <c:pt idx="4">
                        <c:v>Área 7</c:v>
                      </c:pt>
                      <c:pt idx="5">
                        <c:v>Área 9</c:v>
                      </c:pt>
                      <c:pt idx="6">
                        <c:v>Área 1</c:v>
                      </c:pt>
                      <c:pt idx="7">
                        <c:v>Área 2</c:v>
                      </c:pt>
                      <c:pt idx="8">
                        <c:v>Área 8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'Nacidos 2016-2025 -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5223</c:v>
                      </c:pt>
                      <c:pt idx="1">
                        <c:v>5553</c:v>
                      </c:pt>
                      <c:pt idx="2">
                        <c:v>23511</c:v>
                      </c:pt>
                      <c:pt idx="3">
                        <c:v>17541</c:v>
                      </c:pt>
                      <c:pt idx="4">
                        <c:v>17721</c:v>
                      </c:pt>
                      <c:pt idx="5">
                        <c:v>4688</c:v>
                      </c:pt>
                      <c:pt idx="6">
                        <c:v>25126</c:v>
                      </c:pt>
                      <c:pt idx="7">
                        <c:v>25178</c:v>
                      </c:pt>
                      <c:pt idx="8">
                        <c:v>12171</c:v>
                      </c:pt>
                      <c:pt idx="9">
                        <c:v>136712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489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968048"/>
        <c:crosses val="autoZero"/>
        <c:auto val="1"/>
        <c:lblAlgn val="ctr"/>
        <c:lblOffset val="100"/>
        <c:noMultiLvlLbl val="0"/>
      </c:catAx>
      <c:valAx>
        <c:axId val="44896804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897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antigripal por área sanitaria en orden decreciente " title="Nacidos 01/01/2016 a 30/06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udInf/GRIPE/Campa&#241;a%20GRIPE%202025-2026/Coberturas%20provisionales%20semanales%20gripe%20y%20COVID%202025-26/TRABAJO%20numeradores%20GRIPE.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_PRUEBAS"/>
      <sheetName val="notas transformación"/>
      <sheetName val="Equivalencia_areas"/>
      <sheetName val="DATOS_TRANSFORMADOS"/>
      <sheetName val="TD_VACUNADOS_POR_MUNICIPIO"/>
      <sheetName val="TD_VACUNADOS_POR_ZBS"/>
      <sheetName val="TD_VACUNADOS_POR_AREA"/>
      <sheetName val="TD_EMBARAZADAS_VAC_MUNICIPIO"/>
      <sheetName val="TD_EMBARAZADAS_VAC_ZBS"/>
      <sheetName val="TD_EMBARAZADAS_VAC_AREA"/>
      <sheetName val="Numerador_VACUNADOS_MUNICIPIO"/>
      <sheetName val="Numerador_VACUNADOS_ZBS"/>
      <sheetName val="Numerador_VACUNADOS_AREA"/>
      <sheetName val="TRABAJO numeradores GRIPE.V1"/>
    </sheetNames>
    <definedNames>
      <definedName name="NumeradoresAreaEdades" refersTo="='Numerador_VACUNADOS_AREA'!$A$1:$G$10"/>
      <definedName name="Tabla_Numerador_VACUNADOS_ZBS" refersTo="='Numerador_VACUNADOS_ZBS'!$B$2:$H$87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ZBS informe</v>
          </cell>
          <cell r="C2" t="str">
            <v>00 a 01 años</v>
          </cell>
          <cell r="D2" t="str">
            <v>02 a 09 años</v>
          </cell>
          <cell r="E2" t="str">
            <v>TOTAL 00 A 09 AÑOS</v>
          </cell>
          <cell r="F2" t="str">
            <v>60 a 64 años</v>
          </cell>
          <cell r="G2" t="str">
            <v>65 o más años</v>
          </cell>
          <cell r="H2" t="str">
            <v>EMBARAZADAS</v>
          </cell>
        </row>
        <row r="3">
          <cell r="B3" t="str">
            <v>Abanilla</v>
          </cell>
          <cell r="C3">
            <v>44</v>
          </cell>
          <cell r="D3">
            <v>194</v>
          </cell>
          <cell r="E3">
            <v>238</v>
          </cell>
          <cell r="F3">
            <v>166</v>
          </cell>
          <cell r="G3">
            <v>958</v>
          </cell>
          <cell r="H3">
            <v>21</v>
          </cell>
        </row>
        <row r="4">
          <cell r="B4" t="str">
            <v>Abarán</v>
          </cell>
          <cell r="C4">
            <v>28</v>
          </cell>
          <cell r="D4">
            <v>482</v>
          </cell>
          <cell r="E4">
            <v>510</v>
          </cell>
          <cell r="F4">
            <v>247</v>
          </cell>
          <cell r="G4">
            <v>1309</v>
          </cell>
          <cell r="H4">
            <v>28</v>
          </cell>
        </row>
        <row r="5">
          <cell r="B5" t="str">
            <v>Águilas/Norte</v>
          </cell>
          <cell r="C5">
            <v>101</v>
          </cell>
          <cell r="D5">
            <v>868</v>
          </cell>
          <cell r="E5">
            <v>969</v>
          </cell>
          <cell r="F5">
            <v>328</v>
          </cell>
          <cell r="G5">
            <v>1823</v>
          </cell>
          <cell r="H5">
            <v>72</v>
          </cell>
        </row>
        <row r="6">
          <cell r="B6" t="str">
            <v>Águilas/Sur</v>
          </cell>
          <cell r="C6">
            <v>68</v>
          </cell>
          <cell r="D6">
            <v>599</v>
          </cell>
          <cell r="E6">
            <v>667</v>
          </cell>
          <cell r="F6">
            <v>303</v>
          </cell>
          <cell r="G6">
            <v>1923</v>
          </cell>
          <cell r="H6">
            <v>50</v>
          </cell>
        </row>
        <row r="7">
          <cell r="B7" t="str">
            <v>Alcantarilla</v>
          </cell>
          <cell r="C7">
            <v>71</v>
          </cell>
          <cell r="D7">
            <v>749</v>
          </cell>
          <cell r="E7">
            <v>820</v>
          </cell>
          <cell r="F7">
            <v>376</v>
          </cell>
          <cell r="G7">
            <v>1711</v>
          </cell>
          <cell r="H7">
            <v>64</v>
          </cell>
        </row>
        <row r="8">
          <cell r="B8" t="str">
            <v>Alcantarilla/Sangonera La Seca</v>
          </cell>
          <cell r="C8">
            <v>108</v>
          </cell>
          <cell r="D8">
            <v>1101</v>
          </cell>
          <cell r="E8">
            <v>1209</v>
          </cell>
          <cell r="F8">
            <v>534</v>
          </cell>
          <cell r="G8">
            <v>2689</v>
          </cell>
          <cell r="H8">
            <v>126</v>
          </cell>
        </row>
        <row r="9">
          <cell r="B9" t="str">
            <v>Alguazas</v>
          </cell>
          <cell r="C9">
            <v>56</v>
          </cell>
          <cell r="D9">
            <v>325</v>
          </cell>
          <cell r="E9">
            <v>381</v>
          </cell>
          <cell r="F9">
            <v>130</v>
          </cell>
          <cell r="G9">
            <v>850</v>
          </cell>
          <cell r="H9">
            <v>15</v>
          </cell>
        </row>
        <row r="10">
          <cell r="B10" t="str">
            <v>Alhama</v>
          </cell>
          <cell r="C10">
            <v>114</v>
          </cell>
          <cell r="D10">
            <v>1013</v>
          </cell>
          <cell r="E10">
            <v>1127</v>
          </cell>
          <cell r="F10">
            <v>524</v>
          </cell>
          <cell r="G10">
            <v>2588</v>
          </cell>
          <cell r="H10">
            <v>67</v>
          </cell>
        </row>
        <row r="11">
          <cell r="B11" t="str">
            <v>Archena</v>
          </cell>
          <cell r="C11">
            <v>198</v>
          </cell>
          <cell r="D11">
            <v>1152</v>
          </cell>
          <cell r="E11">
            <v>1350</v>
          </cell>
          <cell r="F11">
            <v>400</v>
          </cell>
          <cell r="G11">
            <v>2375</v>
          </cell>
          <cell r="H11">
            <v>132</v>
          </cell>
        </row>
        <row r="12">
          <cell r="B12" t="str">
            <v>Beniel</v>
          </cell>
          <cell r="C12">
            <v>73</v>
          </cell>
          <cell r="D12">
            <v>521</v>
          </cell>
          <cell r="E12">
            <v>594</v>
          </cell>
          <cell r="F12">
            <v>203</v>
          </cell>
          <cell r="G12">
            <v>1062</v>
          </cell>
          <cell r="H12">
            <v>32</v>
          </cell>
        </row>
        <row r="13">
          <cell r="B13" t="str">
            <v>Blanca</v>
          </cell>
          <cell r="C13">
            <v>13</v>
          </cell>
          <cell r="D13">
            <v>203</v>
          </cell>
          <cell r="E13">
            <v>216</v>
          </cell>
          <cell r="F13">
            <v>103</v>
          </cell>
          <cell r="G13">
            <v>607</v>
          </cell>
          <cell r="H13">
            <v>13</v>
          </cell>
        </row>
        <row r="14">
          <cell r="B14" t="str">
            <v>Bullas</v>
          </cell>
          <cell r="C14">
            <v>81</v>
          </cell>
          <cell r="D14">
            <v>553</v>
          </cell>
          <cell r="E14">
            <v>634</v>
          </cell>
          <cell r="F14">
            <v>324</v>
          </cell>
          <cell r="G14">
            <v>1751</v>
          </cell>
          <cell r="H14">
            <v>64</v>
          </cell>
        </row>
        <row r="15">
          <cell r="B15" t="str">
            <v>Calasparra</v>
          </cell>
          <cell r="C15">
            <v>14</v>
          </cell>
          <cell r="D15">
            <v>379</v>
          </cell>
          <cell r="E15">
            <v>393</v>
          </cell>
          <cell r="F15">
            <v>277</v>
          </cell>
          <cell r="G15">
            <v>1485</v>
          </cell>
          <cell r="H15">
            <v>45</v>
          </cell>
        </row>
        <row r="16">
          <cell r="B16" t="str">
            <v>Caravaca</v>
          </cell>
          <cell r="C16">
            <v>75</v>
          </cell>
          <cell r="D16">
            <v>988</v>
          </cell>
          <cell r="E16">
            <v>1063</v>
          </cell>
          <cell r="F16">
            <v>515</v>
          </cell>
          <cell r="G16">
            <v>2569</v>
          </cell>
          <cell r="H16">
            <v>74</v>
          </cell>
        </row>
        <row r="17">
          <cell r="B17" t="str">
            <v>Caravaca/Barranda</v>
          </cell>
          <cell r="C17">
            <v>5</v>
          </cell>
          <cell r="D17">
            <v>117</v>
          </cell>
          <cell r="E17">
            <v>122</v>
          </cell>
          <cell r="F17">
            <v>95</v>
          </cell>
          <cell r="G17">
            <v>742</v>
          </cell>
          <cell r="H17">
            <v>19</v>
          </cell>
        </row>
        <row r="18">
          <cell r="B18" t="str">
            <v>Cartagena/Casco Antiguo</v>
          </cell>
          <cell r="C18">
            <v>71</v>
          </cell>
          <cell r="D18">
            <v>600</v>
          </cell>
          <cell r="E18">
            <v>671</v>
          </cell>
          <cell r="F18">
            <v>420</v>
          </cell>
          <cell r="G18">
            <v>2369</v>
          </cell>
          <cell r="H18">
            <v>46</v>
          </cell>
        </row>
        <row r="19">
          <cell r="B19" t="str">
            <v>Cartagena/Este</v>
          </cell>
          <cell r="C19">
            <v>191</v>
          </cell>
          <cell r="D19">
            <v>980</v>
          </cell>
          <cell r="E19">
            <v>1171</v>
          </cell>
          <cell r="F19">
            <v>480</v>
          </cell>
          <cell r="G19">
            <v>2411</v>
          </cell>
          <cell r="H19">
            <v>74</v>
          </cell>
        </row>
        <row r="20">
          <cell r="B20" t="str">
            <v>Cartagena/Isaac Peral</v>
          </cell>
          <cell r="C20">
            <v>67</v>
          </cell>
          <cell r="D20">
            <v>854</v>
          </cell>
          <cell r="E20">
            <v>921</v>
          </cell>
          <cell r="F20">
            <v>492</v>
          </cell>
          <cell r="G20">
            <v>2395</v>
          </cell>
          <cell r="H20">
            <v>57</v>
          </cell>
        </row>
        <row r="21">
          <cell r="B21" t="str">
            <v>Cartagena/Los Barreros</v>
          </cell>
          <cell r="C21">
            <v>26</v>
          </cell>
          <cell r="D21">
            <v>383</v>
          </cell>
          <cell r="E21">
            <v>409</v>
          </cell>
          <cell r="F21">
            <v>192</v>
          </cell>
          <cell r="G21">
            <v>986</v>
          </cell>
          <cell r="H21">
            <v>6</v>
          </cell>
        </row>
        <row r="22">
          <cell r="B22" t="str">
            <v>Cartagena/Los Dolores</v>
          </cell>
          <cell r="C22">
            <v>65</v>
          </cell>
          <cell r="D22">
            <v>1207</v>
          </cell>
          <cell r="E22">
            <v>1272</v>
          </cell>
          <cell r="F22">
            <v>678</v>
          </cell>
          <cell r="G22">
            <v>2962</v>
          </cell>
          <cell r="H22">
            <v>54</v>
          </cell>
        </row>
        <row r="23">
          <cell r="B23" t="str">
            <v>Cartagena/Mar Menor</v>
          </cell>
          <cell r="C23">
            <v>50</v>
          </cell>
          <cell r="D23">
            <v>556</v>
          </cell>
          <cell r="E23">
            <v>606</v>
          </cell>
          <cell r="F23">
            <v>346</v>
          </cell>
          <cell r="G23">
            <v>1670</v>
          </cell>
          <cell r="H23">
            <v>35</v>
          </cell>
        </row>
        <row r="24">
          <cell r="B24" t="str">
            <v>Cartagena/Molinos Margafones</v>
          </cell>
          <cell r="C24">
            <v>57</v>
          </cell>
          <cell r="D24">
            <v>435</v>
          </cell>
          <cell r="E24">
            <v>492</v>
          </cell>
          <cell r="F24">
            <v>302</v>
          </cell>
          <cell r="G24">
            <v>1572</v>
          </cell>
          <cell r="H24">
            <v>37</v>
          </cell>
        </row>
        <row r="25">
          <cell r="B25" t="str">
            <v>Cartagena/Oeste</v>
          </cell>
          <cell r="C25">
            <v>110</v>
          </cell>
          <cell r="D25">
            <v>1101</v>
          </cell>
          <cell r="E25">
            <v>1211</v>
          </cell>
          <cell r="F25">
            <v>536</v>
          </cell>
          <cell r="G25">
            <v>3170</v>
          </cell>
          <cell r="H25">
            <v>57</v>
          </cell>
        </row>
        <row r="26">
          <cell r="B26" t="str">
            <v>Cartagena/Pozo Estrecho</v>
          </cell>
          <cell r="C26">
            <v>26</v>
          </cell>
          <cell r="D26">
            <v>416</v>
          </cell>
          <cell r="E26">
            <v>442</v>
          </cell>
          <cell r="F26">
            <v>227</v>
          </cell>
          <cell r="G26">
            <v>1140</v>
          </cell>
          <cell r="H26">
            <v>26</v>
          </cell>
        </row>
        <row r="27">
          <cell r="B27" t="str">
            <v>Cartagena/San Antón</v>
          </cell>
          <cell r="C27">
            <v>77</v>
          </cell>
          <cell r="D27">
            <v>749</v>
          </cell>
          <cell r="E27">
            <v>826</v>
          </cell>
          <cell r="F27">
            <v>382</v>
          </cell>
          <cell r="G27">
            <v>1756</v>
          </cell>
          <cell r="H27">
            <v>31</v>
          </cell>
        </row>
        <row r="28">
          <cell r="B28" t="str">
            <v>Cartagena/Santa Lucía</v>
          </cell>
          <cell r="C28">
            <v>14</v>
          </cell>
          <cell r="D28">
            <v>451</v>
          </cell>
          <cell r="E28">
            <v>465</v>
          </cell>
          <cell r="F28">
            <v>178</v>
          </cell>
          <cell r="G28">
            <v>790</v>
          </cell>
          <cell r="H28">
            <v>46</v>
          </cell>
        </row>
        <row r="29">
          <cell r="B29" t="str">
            <v>Cehegín</v>
          </cell>
          <cell r="C29">
            <v>59</v>
          </cell>
          <cell r="D29">
            <v>557</v>
          </cell>
          <cell r="E29">
            <v>616</v>
          </cell>
          <cell r="F29">
            <v>415</v>
          </cell>
          <cell r="G29">
            <v>2178</v>
          </cell>
          <cell r="H29">
            <v>45</v>
          </cell>
        </row>
        <row r="30">
          <cell r="B30" t="str">
            <v>Ceutí</v>
          </cell>
          <cell r="C30">
            <v>97</v>
          </cell>
          <cell r="D30">
            <v>554</v>
          </cell>
          <cell r="E30">
            <v>651</v>
          </cell>
          <cell r="F30">
            <v>211</v>
          </cell>
          <cell r="G30">
            <v>1124</v>
          </cell>
          <cell r="H30">
            <v>38</v>
          </cell>
        </row>
        <row r="31">
          <cell r="B31" t="str">
            <v>Cieza/Este</v>
          </cell>
          <cell r="C31">
            <v>45</v>
          </cell>
          <cell r="D31">
            <v>660</v>
          </cell>
          <cell r="E31">
            <v>705</v>
          </cell>
          <cell r="F31">
            <v>364</v>
          </cell>
          <cell r="G31">
            <v>1855</v>
          </cell>
          <cell r="H31">
            <v>52</v>
          </cell>
        </row>
        <row r="32">
          <cell r="B32" t="str">
            <v>Cieza/Oeste</v>
          </cell>
          <cell r="C32">
            <v>106</v>
          </cell>
          <cell r="D32">
            <v>799</v>
          </cell>
          <cell r="E32">
            <v>905</v>
          </cell>
          <cell r="F32">
            <v>323</v>
          </cell>
          <cell r="G32">
            <v>1992</v>
          </cell>
          <cell r="H32">
            <v>88</v>
          </cell>
        </row>
        <row r="33">
          <cell r="B33" t="str">
            <v>Fortuna</v>
          </cell>
          <cell r="C33">
            <v>37</v>
          </cell>
          <cell r="D33">
            <v>597</v>
          </cell>
          <cell r="E33">
            <v>634</v>
          </cell>
          <cell r="F33">
            <v>207</v>
          </cell>
          <cell r="G33">
            <v>1030</v>
          </cell>
          <cell r="H33">
            <v>51</v>
          </cell>
        </row>
        <row r="34">
          <cell r="B34" t="str">
            <v>Fuente Álamo</v>
          </cell>
          <cell r="C34">
            <v>35</v>
          </cell>
          <cell r="D34">
            <v>784</v>
          </cell>
          <cell r="E34">
            <v>819</v>
          </cell>
          <cell r="F34">
            <v>350</v>
          </cell>
          <cell r="G34">
            <v>1446</v>
          </cell>
          <cell r="H34">
            <v>62</v>
          </cell>
        </row>
        <row r="35">
          <cell r="B35" t="str">
            <v>Jumilla</v>
          </cell>
          <cell r="C35">
            <v>156</v>
          </cell>
          <cell r="D35">
            <v>1333</v>
          </cell>
          <cell r="E35">
            <v>1489</v>
          </cell>
          <cell r="F35">
            <v>491</v>
          </cell>
          <cell r="G35">
            <v>2577</v>
          </cell>
          <cell r="H35">
            <v>81</v>
          </cell>
        </row>
        <row r="36">
          <cell r="B36" t="str">
            <v>La Manga</v>
          </cell>
          <cell r="C36">
            <v>9</v>
          </cell>
          <cell r="D36">
            <v>124</v>
          </cell>
          <cell r="E36">
            <v>133</v>
          </cell>
          <cell r="F36">
            <v>190</v>
          </cell>
          <cell r="G36">
            <v>861</v>
          </cell>
          <cell r="H36">
            <v>27</v>
          </cell>
        </row>
        <row r="37">
          <cell r="B37" t="str">
            <v>La Unión</v>
          </cell>
          <cell r="C37">
            <v>147</v>
          </cell>
          <cell r="D37">
            <v>851</v>
          </cell>
          <cell r="E37">
            <v>998</v>
          </cell>
          <cell r="F37">
            <v>399</v>
          </cell>
          <cell r="G37">
            <v>1738</v>
          </cell>
          <cell r="H37">
            <v>107</v>
          </cell>
        </row>
        <row r="38">
          <cell r="B38" t="str">
            <v>Las Torres de Cotillas</v>
          </cell>
          <cell r="C38">
            <v>115</v>
          </cell>
          <cell r="D38">
            <v>913</v>
          </cell>
          <cell r="E38">
            <v>1028</v>
          </cell>
          <cell r="F38">
            <v>366</v>
          </cell>
          <cell r="G38">
            <v>2029</v>
          </cell>
          <cell r="H38">
            <v>95</v>
          </cell>
        </row>
        <row r="39">
          <cell r="B39" t="str">
            <v>Lorca/Centro</v>
          </cell>
          <cell r="C39">
            <v>147</v>
          </cell>
          <cell r="D39">
            <v>1011</v>
          </cell>
          <cell r="E39">
            <v>1158</v>
          </cell>
          <cell r="F39">
            <v>459</v>
          </cell>
          <cell r="G39">
            <v>2048</v>
          </cell>
          <cell r="H39">
            <v>52</v>
          </cell>
        </row>
        <row r="40">
          <cell r="B40" t="str">
            <v>Lorca/La Paca</v>
          </cell>
          <cell r="C40">
            <v>2</v>
          </cell>
          <cell r="D40">
            <v>93</v>
          </cell>
          <cell r="E40">
            <v>95</v>
          </cell>
          <cell r="F40">
            <v>64</v>
          </cell>
          <cell r="G40">
            <v>538</v>
          </cell>
          <cell r="H40">
            <v>7</v>
          </cell>
        </row>
        <row r="41">
          <cell r="B41" t="str">
            <v>Lorca/San Diego</v>
          </cell>
          <cell r="C41">
            <v>156</v>
          </cell>
          <cell r="D41">
            <v>1540</v>
          </cell>
          <cell r="E41">
            <v>1696</v>
          </cell>
          <cell r="F41">
            <v>461</v>
          </cell>
          <cell r="G41">
            <v>2369</v>
          </cell>
          <cell r="H41">
            <v>135</v>
          </cell>
        </row>
        <row r="42">
          <cell r="B42" t="str">
            <v>Lorca/San José</v>
          </cell>
          <cell r="C42">
            <v>147</v>
          </cell>
          <cell r="D42">
            <v>1336</v>
          </cell>
          <cell r="E42">
            <v>1483</v>
          </cell>
          <cell r="F42">
            <v>471</v>
          </cell>
          <cell r="G42">
            <v>2231</v>
          </cell>
          <cell r="H42">
            <v>73</v>
          </cell>
        </row>
        <row r="43">
          <cell r="B43" t="str">
            <v>Lorca/Sutullena</v>
          </cell>
          <cell r="C43">
            <v>52</v>
          </cell>
          <cell r="D43">
            <v>770</v>
          </cell>
          <cell r="E43">
            <v>822</v>
          </cell>
          <cell r="F43">
            <v>328</v>
          </cell>
          <cell r="G43">
            <v>1770</v>
          </cell>
          <cell r="H43">
            <v>59</v>
          </cell>
        </row>
        <row r="44">
          <cell r="B44" t="str">
            <v>Lorquí</v>
          </cell>
          <cell r="C44">
            <v>36</v>
          </cell>
          <cell r="D44">
            <v>294</v>
          </cell>
          <cell r="E44">
            <v>330</v>
          </cell>
          <cell r="F44">
            <v>120</v>
          </cell>
          <cell r="G44">
            <v>686</v>
          </cell>
          <cell r="H44">
            <v>17</v>
          </cell>
        </row>
        <row r="45">
          <cell r="B45" t="str">
            <v>Los Alcázares</v>
          </cell>
          <cell r="C45">
            <v>107</v>
          </cell>
          <cell r="D45">
            <v>562</v>
          </cell>
          <cell r="E45">
            <v>669</v>
          </cell>
          <cell r="F45">
            <v>247</v>
          </cell>
          <cell r="G45">
            <v>1476</v>
          </cell>
          <cell r="H45">
            <v>84</v>
          </cell>
        </row>
        <row r="46">
          <cell r="B46" t="str">
            <v>Mazarrón</v>
          </cell>
          <cell r="C46">
            <v>109</v>
          </cell>
          <cell r="D46">
            <v>632</v>
          </cell>
          <cell r="E46">
            <v>741</v>
          </cell>
          <cell r="F46">
            <v>373</v>
          </cell>
          <cell r="G46">
            <v>2393</v>
          </cell>
          <cell r="H46">
            <v>76</v>
          </cell>
        </row>
        <row r="47">
          <cell r="B47" t="str">
            <v>Molina Norte</v>
          </cell>
          <cell r="C47">
            <v>167</v>
          </cell>
          <cell r="D47">
            <v>1613</v>
          </cell>
          <cell r="E47">
            <v>1780</v>
          </cell>
          <cell r="F47">
            <v>689</v>
          </cell>
          <cell r="G47">
            <v>3281</v>
          </cell>
          <cell r="H47">
            <v>73</v>
          </cell>
        </row>
        <row r="48">
          <cell r="B48" t="str">
            <v>Molina Sur</v>
          </cell>
          <cell r="C48">
            <v>154</v>
          </cell>
          <cell r="D48">
            <v>1301</v>
          </cell>
          <cell r="E48">
            <v>1455</v>
          </cell>
          <cell r="F48">
            <v>713</v>
          </cell>
          <cell r="G48">
            <v>3259</v>
          </cell>
          <cell r="H48">
            <v>106</v>
          </cell>
        </row>
        <row r="49">
          <cell r="B49" t="str">
            <v>Moratalla</v>
          </cell>
          <cell r="C49">
            <v>26</v>
          </cell>
          <cell r="D49">
            <v>335</v>
          </cell>
          <cell r="E49">
            <v>361</v>
          </cell>
          <cell r="F49">
            <v>251</v>
          </cell>
          <cell r="G49">
            <v>1401</v>
          </cell>
          <cell r="H49">
            <v>19</v>
          </cell>
        </row>
        <row r="50">
          <cell r="B50" t="str">
            <v>Mula</v>
          </cell>
          <cell r="C50">
            <v>107</v>
          </cell>
          <cell r="D50">
            <v>767</v>
          </cell>
          <cell r="E50">
            <v>874</v>
          </cell>
          <cell r="F50">
            <v>491</v>
          </cell>
          <cell r="G50">
            <v>2691</v>
          </cell>
          <cell r="H50">
            <v>79</v>
          </cell>
        </row>
        <row r="51">
          <cell r="B51" t="str">
            <v>Murcia/Algezares</v>
          </cell>
          <cell r="C51">
            <v>68</v>
          </cell>
          <cell r="D51">
            <v>549</v>
          </cell>
          <cell r="E51">
            <v>617</v>
          </cell>
          <cell r="F51">
            <v>239</v>
          </cell>
          <cell r="G51">
            <v>1165</v>
          </cell>
          <cell r="H51">
            <v>24</v>
          </cell>
        </row>
        <row r="52">
          <cell r="B52" t="str">
            <v>Murcia/Aljucer</v>
          </cell>
          <cell r="C52">
            <v>70</v>
          </cell>
          <cell r="D52">
            <v>369</v>
          </cell>
          <cell r="E52">
            <v>439</v>
          </cell>
          <cell r="F52">
            <v>146</v>
          </cell>
          <cell r="G52">
            <v>826</v>
          </cell>
          <cell r="H52">
            <v>34</v>
          </cell>
        </row>
        <row r="53">
          <cell r="B53" t="str">
            <v>Murcia/Alquerías</v>
          </cell>
          <cell r="C53">
            <v>40</v>
          </cell>
          <cell r="D53">
            <v>628</v>
          </cell>
          <cell r="E53">
            <v>668</v>
          </cell>
          <cell r="F53">
            <v>244</v>
          </cell>
          <cell r="G53">
            <v>1410</v>
          </cell>
          <cell r="H53">
            <v>59</v>
          </cell>
        </row>
        <row r="54">
          <cell r="B54" t="str">
            <v>Murcia/Barrio del Carmen</v>
          </cell>
          <cell r="C54">
            <v>76</v>
          </cell>
          <cell r="D54">
            <v>743</v>
          </cell>
          <cell r="E54">
            <v>819</v>
          </cell>
          <cell r="F54">
            <v>467</v>
          </cell>
          <cell r="G54">
            <v>1848</v>
          </cell>
          <cell r="H54">
            <v>77</v>
          </cell>
        </row>
        <row r="55">
          <cell r="B55" t="str">
            <v>Murcia/Beniaján</v>
          </cell>
          <cell r="C55">
            <v>154</v>
          </cell>
          <cell r="D55">
            <v>1114</v>
          </cell>
          <cell r="E55">
            <v>1268</v>
          </cell>
          <cell r="F55">
            <v>429</v>
          </cell>
          <cell r="G55">
            <v>2195</v>
          </cell>
          <cell r="H55">
            <v>78</v>
          </cell>
        </row>
        <row r="56">
          <cell r="B56" t="str">
            <v>Murcia/Cabezo de Torres</v>
          </cell>
          <cell r="C56">
            <v>141</v>
          </cell>
          <cell r="D56">
            <v>971</v>
          </cell>
          <cell r="E56">
            <v>1112</v>
          </cell>
          <cell r="F56">
            <v>412</v>
          </cell>
          <cell r="G56">
            <v>1771</v>
          </cell>
          <cell r="H56">
            <v>85</v>
          </cell>
        </row>
        <row r="57">
          <cell r="B57" t="str">
            <v>Murcia/Campo de Cartagena</v>
          </cell>
          <cell r="C57">
            <v>16</v>
          </cell>
          <cell r="D57">
            <v>470</v>
          </cell>
          <cell r="E57">
            <v>486</v>
          </cell>
          <cell r="F57">
            <v>274</v>
          </cell>
          <cell r="G57">
            <v>1258</v>
          </cell>
          <cell r="H57">
            <v>78</v>
          </cell>
        </row>
        <row r="58">
          <cell r="B58" t="str">
            <v>Murcia/Centro</v>
          </cell>
          <cell r="C58">
            <v>126</v>
          </cell>
          <cell r="D58">
            <v>640</v>
          </cell>
          <cell r="E58">
            <v>766</v>
          </cell>
          <cell r="F58">
            <v>450</v>
          </cell>
          <cell r="G58">
            <v>2681</v>
          </cell>
          <cell r="H58">
            <v>62</v>
          </cell>
        </row>
        <row r="59">
          <cell r="B59" t="str">
            <v>Murcia/El Palmar</v>
          </cell>
          <cell r="C59">
            <v>78</v>
          </cell>
          <cell r="D59">
            <v>896</v>
          </cell>
          <cell r="E59">
            <v>974</v>
          </cell>
          <cell r="F59">
            <v>457</v>
          </cell>
          <cell r="G59">
            <v>2203</v>
          </cell>
          <cell r="H59">
            <v>23</v>
          </cell>
        </row>
        <row r="60">
          <cell r="B60" t="str">
            <v>Murcia/El Ranero</v>
          </cell>
          <cell r="C60">
            <v>83</v>
          </cell>
          <cell r="D60">
            <v>592</v>
          </cell>
          <cell r="E60">
            <v>675</v>
          </cell>
          <cell r="F60">
            <v>256</v>
          </cell>
          <cell r="G60">
            <v>1304</v>
          </cell>
          <cell r="H60">
            <v>39</v>
          </cell>
        </row>
        <row r="61">
          <cell r="B61" t="str">
            <v>Murcia/Espinardo</v>
          </cell>
          <cell r="C61">
            <v>201</v>
          </cell>
          <cell r="D61">
            <v>1264</v>
          </cell>
          <cell r="E61">
            <v>1465</v>
          </cell>
          <cell r="F61">
            <v>410</v>
          </cell>
          <cell r="G61">
            <v>2038</v>
          </cell>
          <cell r="H61">
            <v>62</v>
          </cell>
        </row>
        <row r="62">
          <cell r="B62" t="str">
            <v>Murcia/Floridablanca</v>
          </cell>
          <cell r="C62">
            <v>57</v>
          </cell>
          <cell r="D62">
            <v>434</v>
          </cell>
          <cell r="E62">
            <v>491</v>
          </cell>
          <cell r="F62">
            <v>262</v>
          </cell>
          <cell r="G62">
            <v>1367</v>
          </cell>
          <cell r="H62">
            <v>33</v>
          </cell>
        </row>
        <row r="63">
          <cell r="B63" t="str">
            <v>Murcia/Infante</v>
          </cell>
          <cell r="C63">
            <v>107</v>
          </cell>
          <cell r="D63">
            <v>724</v>
          </cell>
          <cell r="E63">
            <v>831</v>
          </cell>
          <cell r="F63">
            <v>415</v>
          </cell>
          <cell r="G63">
            <v>2663</v>
          </cell>
          <cell r="H63">
            <v>37</v>
          </cell>
        </row>
        <row r="64">
          <cell r="B64" t="str">
            <v>Murcia/La Alberca</v>
          </cell>
          <cell r="C64">
            <v>134</v>
          </cell>
          <cell r="D64">
            <v>979</v>
          </cell>
          <cell r="E64">
            <v>1113</v>
          </cell>
          <cell r="F64">
            <v>435</v>
          </cell>
          <cell r="G64">
            <v>2081</v>
          </cell>
          <cell r="H64">
            <v>67</v>
          </cell>
        </row>
        <row r="65">
          <cell r="B65" t="str">
            <v>Murcia/La Ñora</v>
          </cell>
          <cell r="C65">
            <v>74</v>
          </cell>
          <cell r="D65">
            <v>548</v>
          </cell>
          <cell r="E65">
            <v>622</v>
          </cell>
          <cell r="F65">
            <v>316</v>
          </cell>
          <cell r="G65">
            <v>1450</v>
          </cell>
          <cell r="H65">
            <v>49</v>
          </cell>
        </row>
        <row r="66">
          <cell r="B66" t="str">
            <v>Murcia/Llano de Brujas</v>
          </cell>
          <cell r="C66">
            <v>69</v>
          </cell>
          <cell r="D66">
            <v>519</v>
          </cell>
          <cell r="E66">
            <v>588</v>
          </cell>
          <cell r="F66">
            <v>260</v>
          </cell>
          <cell r="G66">
            <v>1180</v>
          </cell>
          <cell r="H66">
            <v>38</v>
          </cell>
        </row>
        <row r="67">
          <cell r="B67" t="str">
            <v>Murcia/Monteagudo</v>
          </cell>
          <cell r="C67">
            <v>51</v>
          </cell>
          <cell r="D67">
            <v>517</v>
          </cell>
          <cell r="E67">
            <v>568</v>
          </cell>
          <cell r="F67">
            <v>251</v>
          </cell>
          <cell r="G67">
            <v>1473</v>
          </cell>
          <cell r="H67">
            <v>33</v>
          </cell>
        </row>
        <row r="68">
          <cell r="B68" t="str">
            <v>Murcia/Nonduermas</v>
          </cell>
          <cell r="C68">
            <v>26</v>
          </cell>
          <cell r="D68">
            <v>428</v>
          </cell>
          <cell r="E68">
            <v>454</v>
          </cell>
          <cell r="F68">
            <v>260</v>
          </cell>
          <cell r="G68">
            <v>1327</v>
          </cell>
          <cell r="H68">
            <v>59</v>
          </cell>
        </row>
        <row r="69">
          <cell r="B69" t="str">
            <v>Murcia/Puente Tocinos</v>
          </cell>
          <cell r="C69">
            <v>45</v>
          </cell>
          <cell r="D69">
            <v>581</v>
          </cell>
          <cell r="E69">
            <v>626</v>
          </cell>
          <cell r="F69">
            <v>333</v>
          </cell>
          <cell r="G69">
            <v>1476</v>
          </cell>
          <cell r="H69">
            <v>58</v>
          </cell>
        </row>
        <row r="70">
          <cell r="B70" t="str">
            <v>Murcia/San Andrés</v>
          </cell>
          <cell r="C70">
            <v>169</v>
          </cell>
          <cell r="D70">
            <v>1234</v>
          </cell>
          <cell r="E70">
            <v>1403</v>
          </cell>
          <cell r="F70">
            <v>775</v>
          </cell>
          <cell r="G70">
            <v>3997</v>
          </cell>
          <cell r="H70">
            <v>132</v>
          </cell>
        </row>
        <row r="71">
          <cell r="B71" t="str">
            <v>Murcia/Sangonera La Verde</v>
          </cell>
          <cell r="C71">
            <v>60</v>
          </cell>
          <cell r="D71">
            <v>455</v>
          </cell>
          <cell r="E71">
            <v>515</v>
          </cell>
          <cell r="F71">
            <v>172</v>
          </cell>
          <cell r="G71">
            <v>829</v>
          </cell>
          <cell r="H71">
            <v>18</v>
          </cell>
        </row>
        <row r="72">
          <cell r="B72" t="str">
            <v>Murcia/Santa María de Gracia</v>
          </cell>
          <cell r="C72">
            <v>53</v>
          </cell>
          <cell r="D72">
            <v>493</v>
          </cell>
          <cell r="E72">
            <v>546</v>
          </cell>
          <cell r="F72">
            <v>412</v>
          </cell>
          <cell r="G72">
            <v>2141</v>
          </cell>
          <cell r="H72">
            <v>42</v>
          </cell>
        </row>
        <row r="73">
          <cell r="B73" t="str">
            <v>Murcia/Sur</v>
          </cell>
          <cell r="C73">
            <v>126</v>
          </cell>
          <cell r="D73">
            <v>1226</v>
          </cell>
          <cell r="E73">
            <v>1352</v>
          </cell>
          <cell r="F73">
            <v>410</v>
          </cell>
          <cell r="G73">
            <v>2189</v>
          </cell>
          <cell r="H73">
            <v>126</v>
          </cell>
        </row>
        <row r="74">
          <cell r="B74" t="str">
            <v>Murcia/Vista Alegre</v>
          </cell>
          <cell r="C74">
            <v>159</v>
          </cell>
          <cell r="D74">
            <v>1681</v>
          </cell>
          <cell r="E74">
            <v>1840</v>
          </cell>
          <cell r="F74">
            <v>806</v>
          </cell>
          <cell r="G74">
            <v>3399</v>
          </cell>
          <cell r="H74">
            <v>124</v>
          </cell>
        </row>
        <row r="75">
          <cell r="B75" t="str">
            <v>Murcia/Vistabella</v>
          </cell>
          <cell r="C75">
            <v>32</v>
          </cell>
          <cell r="D75">
            <v>459</v>
          </cell>
          <cell r="E75">
            <v>491</v>
          </cell>
          <cell r="F75">
            <v>327</v>
          </cell>
          <cell r="G75">
            <v>1822</v>
          </cell>
          <cell r="H75">
            <v>13</v>
          </cell>
        </row>
        <row r="76">
          <cell r="B76" t="str">
            <v>Murcia/Zarandona</v>
          </cell>
          <cell r="C76">
            <v>24</v>
          </cell>
          <cell r="D76">
            <v>241</v>
          </cell>
          <cell r="E76">
            <v>265</v>
          </cell>
          <cell r="F76">
            <v>148</v>
          </cell>
          <cell r="G76">
            <v>553</v>
          </cell>
          <cell r="H76">
            <v>36</v>
          </cell>
        </row>
        <row r="77">
          <cell r="B77" t="str">
            <v>Puerto de Mazarrón</v>
          </cell>
          <cell r="C77">
            <v>104</v>
          </cell>
          <cell r="D77">
            <v>579</v>
          </cell>
          <cell r="E77">
            <v>683</v>
          </cell>
          <cell r="F77">
            <v>173</v>
          </cell>
          <cell r="G77">
            <v>1068</v>
          </cell>
          <cell r="H77">
            <v>13</v>
          </cell>
        </row>
        <row r="78">
          <cell r="B78" t="str">
            <v>Puerto Lumbreras</v>
          </cell>
          <cell r="C78">
            <v>26</v>
          </cell>
          <cell r="D78">
            <v>666</v>
          </cell>
          <cell r="E78">
            <v>692</v>
          </cell>
          <cell r="F78">
            <v>294</v>
          </cell>
          <cell r="G78">
            <v>2117</v>
          </cell>
          <cell r="H78">
            <v>47</v>
          </cell>
        </row>
        <row r="79">
          <cell r="B79" t="str">
            <v>San Javier</v>
          </cell>
          <cell r="C79">
            <v>124</v>
          </cell>
          <cell r="D79">
            <v>1223</v>
          </cell>
          <cell r="E79">
            <v>1347</v>
          </cell>
          <cell r="F79">
            <v>495</v>
          </cell>
          <cell r="G79">
            <v>2641</v>
          </cell>
          <cell r="H79">
            <v>146</v>
          </cell>
        </row>
        <row r="80">
          <cell r="B80" t="str">
            <v>San Pedro del Pinatar</v>
          </cell>
          <cell r="C80">
            <v>76</v>
          </cell>
          <cell r="D80">
            <v>970</v>
          </cell>
          <cell r="E80">
            <v>1046</v>
          </cell>
          <cell r="F80">
            <v>433</v>
          </cell>
          <cell r="G80">
            <v>2365</v>
          </cell>
          <cell r="H80">
            <v>63</v>
          </cell>
        </row>
        <row r="81">
          <cell r="B81" t="str">
            <v>Santomera</v>
          </cell>
          <cell r="C81">
            <v>92</v>
          </cell>
          <cell r="D81">
            <v>699</v>
          </cell>
          <cell r="E81">
            <v>791</v>
          </cell>
          <cell r="F81">
            <v>296</v>
          </cell>
          <cell r="G81">
            <v>1603</v>
          </cell>
          <cell r="H81">
            <v>25</v>
          </cell>
        </row>
        <row r="82">
          <cell r="B82" t="str">
            <v>Torre Pacheco/Este</v>
          </cell>
          <cell r="C82">
            <v>89</v>
          </cell>
          <cell r="D82">
            <v>921</v>
          </cell>
          <cell r="E82">
            <v>1010</v>
          </cell>
          <cell r="F82">
            <v>354</v>
          </cell>
          <cell r="G82">
            <v>1613</v>
          </cell>
          <cell r="H82">
            <v>114</v>
          </cell>
        </row>
        <row r="83">
          <cell r="B83" t="str">
            <v>Torre Pacheco/Oeste</v>
          </cell>
          <cell r="C83">
            <v>77</v>
          </cell>
          <cell r="D83">
            <v>815</v>
          </cell>
          <cell r="E83">
            <v>892</v>
          </cell>
          <cell r="F83">
            <v>263</v>
          </cell>
          <cell r="G83">
            <v>1407</v>
          </cell>
          <cell r="H83">
            <v>108</v>
          </cell>
        </row>
        <row r="84">
          <cell r="B84" t="str">
            <v>Totana/Norte</v>
          </cell>
          <cell r="C84">
            <v>92</v>
          </cell>
          <cell r="D84">
            <v>962</v>
          </cell>
          <cell r="E84">
            <v>1054</v>
          </cell>
          <cell r="F84">
            <v>340</v>
          </cell>
          <cell r="G84">
            <v>1720</v>
          </cell>
          <cell r="H84">
            <v>64</v>
          </cell>
        </row>
        <row r="85">
          <cell r="B85" t="str">
            <v>Totana/Sur</v>
          </cell>
          <cell r="C85">
            <v>74</v>
          </cell>
          <cell r="D85">
            <v>717</v>
          </cell>
          <cell r="E85">
            <v>791</v>
          </cell>
          <cell r="F85">
            <v>213</v>
          </cell>
          <cell r="G85">
            <v>1342</v>
          </cell>
          <cell r="H85">
            <v>39</v>
          </cell>
        </row>
        <row r="86">
          <cell r="B86" t="str">
            <v>Yecla/Este</v>
          </cell>
          <cell r="C86">
            <v>60</v>
          </cell>
          <cell r="D86">
            <v>768</v>
          </cell>
          <cell r="E86">
            <v>828</v>
          </cell>
          <cell r="F86">
            <v>394</v>
          </cell>
          <cell r="G86">
            <v>2682</v>
          </cell>
          <cell r="H86">
            <v>59</v>
          </cell>
        </row>
        <row r="87">
          <cell r="B87" t="str">
            <v>Yecla/Oeste</v>
          </cell>
          <cell r="C87">
            <v>99</v>
          </cell>
          <cell r="D87">
            <v>773</v>
          </cell>
          <cell r="E87">
            <v>872</v>
          </cell>
          <cell r="F87">
            <v>372</v>
          </cell>
          <cell r="G87">
            <v>1594</v>
          </cell>
          <cell r="H87">
            <v>79</v>
          </cell>
        </row>
      </sheetData>
      <sheetData sheetId="12">
        <row r="1">
          <cell r="A1" t="str">
            <v>Área de salud</v>
          </cell>
          <cell r="B1" t="str">
            <v>00 a 01 años</v>
          </cell>
          <cell r="C1" t="str">
            <v>02 a 09 años</v>
          </cell>
          <cell r="D1" t="str">
            <v>TOTAL 00 A 09 AÑOS</v>
          </cell>
          <cell r="E1" t="str">
            <v>60 a 64 años</v>
          </cell>
          <cell r="F1" t="str">
            <v>65 o más años</v>
          </cell>
          <cell r="G1" t="str">
            <v>EMBARAZADAS</v>
          </cell>
        </row>
        <row r="2">
          <cell r="A2" t="str">
            <v>Área 1</v>
          </cell>
          <cell r="B2">
            <v>1296</v>
          </cell>
          <cell r="C2">
            <v>10822</v>
          </cell>
          <cell r="D2">
            <v>12118</v>
          </cell>
          <cell r="E2">
            <v>5409</v>
          </cell>
          <cell r="F2">
            <v>26853</v>
          </cell>
          <cell r="G2">
            <v>882</v>
          </cell>
        </row>
        <row r="3">
          <cell r="A3" t="str">
            <v>Área 2</v>
          </cell>
          <cell r="B3">
            <v>1158</v>
          </cell>
          <cell r="C3">
            <v>10702</v>
          </cell>
          <cell r="D3">
            <v>11860</v>
          </cell>
          <cell r="E3">
            <v>5718</v>
          </cell>
          <cell r="F3">
            <v>28727</v>
          </cell>
          <cell r="G3">
            <v>754</v>
          </cell>
        </row>
        <row r="4">
          <cell r="A4" t="str">
            <v>Área 3</v>
          </cell>
          <cell r="B4">
            <v>865</v>
          </cell>
          <cell r="C4">
            <v>8562</v>
          </cell>
          <cell r="D4">
            <v>9427</v>
          </cell>
          <cell r="E4">
            <v>3261</v>
          </cell>
          <cell r="F4">
            <v>17881</v>
          </cell>
          <cell r="G4">
            <v>598</v>
          </cell>
        </row>
        <row r="5">
          <cell r="A5" t="str">
            <v>Área 4</v>
          </cell>
          <cell r="B5">
            <v>260</v>
          </cell>
          <cell r="C5">
            <v>2929</v>
          </cell>
          <cell r="D5">
            <v>3189</v>
          </cell>
          <cell r="E5">
            <v>1877</v>
          </cell>
          <cell r="F5">
            <v>10126</v>
          </cell>
          <cell r="G5">
            <v>266</v>
          </cell>
        </row>
        <row r="6">
          <cell r="A6" t="str">
            <v>Área 5</v>
          </cell>
          <cell r="B6">
            <v>315</v>
          </cell>
          <cell r="C6">
            <v>2874</v>
          </cell>
          <cell r="D6">
            <v>3189</v>
          </cell>
          <cell r="E6">
            <v>1257</v>
          </cell>
          <cell r="F6">
            <v>6853</v>
          </cell>
          <cell r="G6">
            <v>219</v>
          </cell>
        </row>
        <row r="7">
          <cell r="A7" t="str">
            <v>Área 6</v>
          </cell>
          <cell r="B7">
            <v>1490</v>
          </cell>
          <cell r="C7">
            <v>11561</v>
          </cell>
          <cell r="D7">
            <v>13051</v>
          </cell>
          <cell r="E7">
            <v>5486</v>
          </cell>
          <cell r="F7">
            <v>27439</v>
          </cell>
          <cell r="G7">
            <v>936</v>
          </cell>
        </row>
        <row r="8">
          <cell r="A8" t="str">
            <v>Área 7</v>
          </cell>
          <cell r="B8">
            <v>922</v>
          </cell>
          <cell r="C8">
            <v>8165</v>
          </cell>
          <cell r="D8">
            <v>9087</v>
          </cell>
          <cell r="E8">
            <v>3897</v>
          </cell>
          <cell r="F8">
            <v>20288</v>
          </cell>
          <cell r="G8">
            <v>609</v>
          </cell>
        </row>
        <row r="9">
          <cell r="A9" t="str">
            <v>Área 8</v>
          </cell>
          <cell r="B9">
            <v>473</v>
          </cell>
          <cell r="C9">
            <v>4491</v>
          </cell>
          <cell r="D9">
            <v>4964</v>
          </cell>
          <cell r="E9">
            <v>1792</v>
          </cell>
          <cell r="F9">
            <v>9502</v>
          </cell>
          <cell r="G9">
            <v>515</v>
          </cell>
        </row>
        <row r="10">
          <cell r="A10" t="str">
            <v>Área 9</v>
          </cell>
          <cell r="B10">
            <v>192</v>
          </cell>
          <cell r="C10">
            <v>2144</v>
          </cell>
          <cell r="D10">
            <v>2336</v>
          </cell>
          <cell r="E10">
            <v>1037</v>
          </cell>
          <cell r="F10">
            <v>5763</v>
          </cell>
          <cell r="G10">
            <v>181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pane xSplit="1" ySplit="1" topLeftCell="B12" activePane="bottomRight" state="frozen"/>
      <selection pane="topRight" activeCell="B1" sqref="B1"/>
      <selection pane="bottomLeft" activeCell="A2" sqref="A2"/>
      <selection pane="bottomRight" activeCell="B47" sqref="B47"/>
    </sheetView>
  </sheetViews>
  <sheetFormatPr baseColWidth="10" defaultRowHeight="14.4" x14ac:dyDescent="0.3"/>
  <cols>
    <col min="1" max="1" width="27.109375" bestFit="1" customWidth="1"/>
    <col min="2" max="2" width="18.6640625" bestFit="1" customWidth="1"/>
    <col min="3" max="3" width="9.6640625" bestFit="1" customWidth="1"/>
    <col min="4" max="4" width="9.88671875" bestFit="1" customWidth="1"/>
  </cols>
  <sheetData>
    <row r="1" spans="1:7" x14ac:dyDescent="0.3">
      <c r="A1" s="7"/>
      <c r="B1" s="1" t="s">
        <v>3</v>
      </c>
      <c r="C1" s="1" t="s">
        <v>2</v>
      </c>
      <c r="D1" s="8" t="s">
        <v>1</v>
      </c>
      <c r="F1" s="19"/>
      <c r="G1" s="20"/>
    </row>
    <row r="2" spans="1:7" x14ac:dyDescent="0.3">
      <c r="A2" s="9" t="s">
        <v>4</v>
      </c>
      <c r="B2" s="4">
        <v>42</v>
      </c>
      <c r="C2" s="4">
        <v>59</v>
      </c>
      <c r="D2" s="10">
        <f t="shared" ref="D2:D46" si="0">IFERROR(B2/C2,"  -  ")</f>
        <v>0.71186440677966101</v>
      </c>
      <c r="F2" s="19"/>
      <c r="G2" s="20"/>
    </row>
    <row r="3" spans="1:7" x14ac:dyDescent="0.3">
      <c r="A3" s="9" t="s">
        <v>32</v>
      </c>
      <c r="B3" s="4">
        <v>27</v>
      </c>
      <c r="C3" s="4">
        <v>43</v>
      </c>
      <c r="D3" s="10">
        <f t="shared" si="0"/>
        <v>0.62790697674418605</v>
      </c>
      <c r="F3" s="19"/>
      <c r="G3" s="20"/>
    </row>
    <row r="4" spans="1:7" x14ac:dyDescent="0.3">
      <c r="A4" s="9" t="s">
        <v>13</v>
      </c>
      <c r="B4" s="4">
        <v>153</v>
      </c>
      <c r="C4" s="4">
        <v>261</v>
      </c>
      <c r="D4" s="10">
        <f t="shared" si="0"/>
        <v>0.58620689655172409</v>
      </c>
      <c r="F4" s="19"/>
      <c r="G4" s="20"/>
    </row>
    <row r="5" spans="1:7" x14ac:dyDescent="0.3">
      <c r="A5" s="9" t="s">
        <v>30</v>
      </c>
      <c r="B5" s="4">
        <v>212</v>
      </c>
      <c r="C5" s="4">
        <v>375</v>
      </c>
      <c r="D5" s="10">
        <f t="shared" si="0"/>
        <v>0.56533333333333335</v>
      </c>
      <c r="F5" s="19"/>
      <c r="G5" s="20"/>
    </row>
    <row r="6" spans="1:7" x14ac:dyDescent="0.3">
      <c r="A6" s="9" t="s">
        <v>16</v>
      </c>
      <c r="B6" s="4">
        <v>80</v>
      </c>
      <c r="C6" s="4">
        <v>142</v>
      </c>
      <c r="D6" s="10">
        <f t="shared" si="0"/>
        <v>0.56338028169014087</v>
      </c>
      <c r="F6" s="19"/>
      <c r="G6" s="20"/>
    </row>
    <row r="7" spans="1:7" x14ac:dyDescent="0.3">
      <c r="A7" s="9" t="s">
        <v>22</v>
      </c>
      <c r="B7" s="4">
        <v>90</v>
      </c>
      <c r="C7" s="4">
        <v>163</v>
      </c>
      <c r="D7" s="10">
        <f t="shared" si="0"/>
        <v>0.55214723926380371</v>
      </c>
      <c r="F7" s="19"/>
      <c r="G7" s="20"/>
    </row>
    <row r="8" spans="1:7" x14ac:dyDescent="0.3">
      <c r="A8" s="9" t="s">
        <v>45</v>
      </c>
      <c r="B8" s="4">
        <v>6</v>
      </c>
      <c r="C8" s="4">
        <v>11</v>
      </c>
      <c r="D8" s="10">
        <f t="shared" si="0"/>
        <v>0.54545454545454541</v>
      </c>
      <c r="F8" s="19"/>
      <c r="G8" s="20"/>
    </row>
    <row r="9" spans="1:7" x14ac:dyDescent="0.3">
      <c r="A9" s="9" t="s">
        <v>47</v>
      </c>
      <c r="B9" s="4">
        <v>36</v>
      </c>
      <c r="C9" s="4">
        <v>67</v>
      </c>
      <c r="D9" s="10">
        <f t="shared" si="0"/>
        <v>0.53731343283582089</v>
      </c>
      <c r="F9" s="19"/>
      <c r="G9" s="20"/>
    </row>
    <row r="10" spans="1:7" x14ac:dyDescent="0.3">
      <c r="A10" s="9" t="s">
        <v>26</v>
      </c>
      <c r="B10" s="4">
        <v>158</v>
      </c>
      <c r="C10" s="4">
        <v>310</v>
      </c>
      <c r="D10" s="10">
        <f t="shared" si="0"/>
        <v>0.50967741935483868</v>
      </c>
      <c r="F10" s="19"/>
      <c r="G10" s="20"/>
    </row>
    <row r="11" spans="1:7" x14ac:dyDescent="0.3">
      <c r="A11" s="9" t="s">
        <v>35</v>
      </c>
      <c r="B11" s="4">
        <v>1</v>
      </c>
      <c r="C11" s="4">
        <v>2</v>
      </c>
      <c r="D11" s="10">
        <f t="shared" si="0"/>
        <v>0.5</v>
      </c>
      <c r="F11" s="19"/>
      <c r="G11" s="20"/>
    </row>
    <row r="12" spans="1:7" x14ac:dyDescent="0.3">
      <c r="A12" s="9" t="s">
        <v>41</v>
      </c>
      <c r="B12" s="4">
        <v>93</v>
      </c>
      <c r="C12" s="4">
        <v>194</v>
      </c>
      <c r="D12" s="10">
        <f t="shared" si="0"/>
        <v>0.47938144329896909</v>
      </c>
      <c r="F12" s="19"/>
      <c r="G12" s="20"/>
    </row>
    <row r="13" spans="1:7" x14ac:dyDescent="0.3">
      <c r="A13" s="9" t="s">
        <v>46</v>
      </c>
      <c r="B13" s="4">
        <v>142</v>
      </c>
      <c r="C13" s="4">
        <v>310</v>
      </c>
      <c r="D13" s="10">
        <f t="shared" si="0"/>
        <v>0.45806451612903226</v>
      </c>
      <c r="F13" s="19"/>
      <c r="G13" s="20"/>
    </row>
    <row r="14" spans="1:7" x14ac:dyDescent="0.3">
      <c r="A14" s="9" t="s">
        <v>14</v>
      </c>
      <c r="B14" s="4">
        <v>71</v>
      </c>
      <c r="C14" s="4">
        <v>157</v>
      </c>
      <c r="D14" s="10">
        <f t="shared" si="0"/>
        <v>0.45222929936305734</v>
      </c>
      <c r="F14" s="19"/>
      <c r="G14" s="20"/>
    </row>
    <row r="15" spans="1:7" x14ac:dyDescent="0.3">
      <c r="A15" s="9" t="s">
        <v>9</v>
      </c>
      <c r="B15" s="4">
        <v>109</v>
      </c>
      <c r="C15" s="4">
        <v>258</v>
      </c>
      <c r="D15" s="10">
        <f t="shared" si="0"/>
        <v>0.42248062015503873</v>
      </c>
      <c r="F15" s="19"/>
      <c r="G15" s="20"/>
    </row>
    <row r="16" spans="1:7" x14ac:dyDescent="0.3">
      <c r="A16" s="9" t="s">
        <v>44</v>
      </c>
      <c r="B16" s="4">
        <v>164</v>
      </c>
      <c r="C16" s="4">
        <v>393</v>
      </c>
      <c r="D16" s="10">
        <f t="shared" si="0"/>
        <v>0.41730279898218831</v>
      </c>
      <c r="F16" s="19"/>
      <c r="G16" s="20"/>
    </row>
    <row r="17" spans="1:7" x14ac:dyDescent="0.3">
      <c r="A17" s="9" t="s">
        <v>21</v>
      </c>
      <c r="B17" s="4">
        <v>61</v>
      </c>
      <c r="C17" s="4">
        <v>149</v>
      </c>
      <c r="D17" s="10">
        <f t="shared" si="0"/>
        <v>0.40939597315436244</v>
      </c>
      <c r="F17" s="19"/>
      <c r="G17" s="20"/>
    </row>
    <row r="18" spans="1:7" x14ac:dyDescent="0.3">
      <c r="A18" s="9" t="s">
        <v>7</v>
      </c>
      <c r="B18" s="4">
        <v>9</v>
      </c>
      <c r="C18" s="4">
        <v>22</v>
      </c>
      <c r="D18" s="10">
        <f t="shared" si="0"/>
        <v>0.40909090909090912</v>
      </c>
      <c r="F18" s="19"/>
      <c r="G18" s="20"/>
    </row>
    <row r="19" spans="1:7" x14ac:dyDescent="0.3">
      <c r="A19" s="9" t="s">
        <v>29</v>
      </c>
      <c r="B19" s="4">
        <v>42</v>
      </c>
      <c r="C19" s="4">
        <v>103</v>
      </c>
      <c r="D19" s="10">
        <f t="shared" si="0"/>
        <v>0.40776699029126212</v>
      </c>
      <c r="F19" s="19"/>
      <c r="G19" s="20"/>
    </row>
    <row r="20" spans="1:7" x14ac:dyDescent="0.3">
      <c r="A20" s="9" t="s">
        <v>11</v>
      </c>
      <c r="B20" s="4">
        <v>56</v>
      </c>
      <c r="C20" s="4">
        <v>138</v>
      </c>
      <c r="D20" s="10">
        <f t="shared" si="0"/>
        <v>0.40579710144927539</v>
      </c>
      <c r="F20" s="19"/>
      <c r="G20" s="20"/>
    </row>
    <row r="21" spans="1:7" x14ac:dyDescent="0.3">
      <c r="A21" s="9" t="s">
        <v>34</v>
      </c>
      <c r="B21" s="4">
        <v>2302</v>
      </c>
      <c r="C21" s="4">
        <v>5684</v>
      </c>
      <c r="D21" s="10">
        <f t="shared" si="0"/>
        <v>0.40499648135116117</v>
      </c>
      <c r="F21" s="19"/>
      <c r="G21" s="20"/>
    </row>
    <row r="22" spans="1:7" x14ac:dyDescent="0.3">
      <c r="A22" s="9" t="s">
        <v>43</v>
      </c>
      <c r="B22" s="4">
        <v>115</v>
      </c>
      <c r="C22" s="4">
        <v>287</v>
      </c>
      <c r="D22" s="10">
        <f t="shared" si="0"/>
        <v>0.40069686411149824</v>
      </c>
      <c r="F22" s="19"/>
      <c r="G22" s="20"/>
    </row>
    <row r="23" spans="1:7" x14ac:dyDescent="0.3">
      <c r="A23" s="9" t="s">
        <v>28</v>
      </c>
      <c r="B23" s="4">
        <v>510</v>
      </c>
      <c r="C23" s="4">
        <v>1291</v>
      </c>
      <c r="D23" s="10">
        <f t="shared" si="0"/>
        <v>0.39504260263361735</v>
      </c>
      <c r="F23" s="19"/>
      <c r="G23" s="20"/>
    </row>
    <row r="24" spans="1:7" x14ac:dyDescent="0.3">
      <c r="A24" s="9" t="s">
        <v>6</v>
      </c>
      <c r="B24" s="4">
        <v>170</v>
      </c>
      <c r="C24" s="4">
        <v>449</v>
      </c>
      <c r="D24" s="10">
        <f t="shared" si="0"/>
        <v>0.37861915367483295</v>
      </c>
      <c r="F24" s="19"/>
      <c r="G24" s="20"/>
    </row>
    <row r="25" spans="1:7" x14ac:dyDescent="0.3">
      <c r="A25" s="9" t="s">
        <v>10</v>
      </c>
      <c r="B25" s="4">
        <v>3</v>
      </c>
      <c r="C25" s="4">
        <v>8</v>
      </c>
      <c r="D25" s="10">
        <f t="shared" si="0"/>
        <v>0.375</v>
      </c>
      <c r="F25" s="19"/>
      <c r="G25" s="20"/>
    </row>
    <row r="26" spans="1:7" x14ac:dyDescent="0.3">
      <c r="A26" s="9" t="s">
        <v>31</v>
      </c>
      <c r="B26" s="4">
        <v>328</v>
      </c>
      <c r="C26" s="4">
        <v>888</v>
      </c>
      <c r="D26" s="10">
        <f t="shared" si="0"/>
        <v>0.36936936936936937</v>
      </c>
      <c r="F26" s="19"/>
      <c r="G26" s="20"/>
    </row>
    <row r="27" spans="1:7" x14ac:dyDescent="0.3">
      <c r="A27" s="9" t="s">
        <v>48</v>
      </c>
      <c r="B27" s="4">
        <v>159</v>
      </c>
      <c r="C27" s="4">
        <v>432</v>
      </c>
      <c r="D27" s="10">
        <f t="shared" si="0"/>
        <v>0.36805555555555558</v>
      </c>
      <c r="F27" s="19"/>
      <c r="G27" s="20"/>
    </row>
    <row r="28" spans="1:7" x14ac:dyDescent="0.3">
      <c r="A28" s="9" t="s">
        <v>23</v>
      </c>
      <c r="B28" s="4">
        <v>151</v>
      </c>
      <c r="C28" s="4">
        <v>421</v>
      </c>
      <c r="D28" s="10">
        <f t="shared" si="0"/>
        <v>0.35866983372921613</v>
      </c>
      <c r="F28" s="19"/>
      <c r="G28" s="20"/>
    </row>
    <row r="29" spans="1:7" x14ac:dyDescent="0.3">
      <c r="A29" s="9" t="s">
        <v>33</v>
      </c>
      <c r="B29" s="4">
        <v>90</v>
      </c>
      <c r="C29" s="4">
        <v>251</v>
      </c>
      <c r="D29" s="10">
        <f t="shared" si="0"/>
        <v>0.35856573705179284</v>
      </c>
      <c r="F29" s="19"/>
      <c r="G29" s="20"/>
    </row>
    <row r="30" spans="1:7" x14ac:dyDescent="0.3">
      <c r="A30" s="9" t="s">
        <v>8</v>
      </c>
      <c r="B30" s="4">
        <v>163</v>
      </c>
      <c r="C30" s="4">
        <v>507</v>
      </c>
      <c r="D30" s="10">
        <f t="shared" si="0"/>
        <v>0.32149901380670609</v>
      </c>
      <c r="F30" s="19"/>
      <c r="G30" s="20"/>
    </row>
    <row r="31" spans="1:7" x14ac:dyDescent="0.3">
      <c r="A31" s="9" t="s">
        <v>19</v>
      </c>
      <c r="B31" s="4">
        <v>80</v>
      </c>
      <c r="C31" s="4">
        <v>254</v>
      </c>
      <c r="D31" s="10">
        <f t="shared" si="0"/>
        <v>0.31496062992125984</v>
      </c>
      <c r="F31" s="19"/>
      <c r="G31" s="20"/>
    </row>
    <row r="32" spans="1:7" x14ac:dyDescent="0.3">
      <c r="A32" s="9" t="s">
        <v>12</v>
      </c>
      <c r="B32" s="4">
        <v>109</v>
      </c>
      <c r="C32" s="4">
        <v>356</v>
      </c>
      <c r="D32" s="10">
        <f t="shared" si="0"/>
        <v>0.3061797752808989</v>
      </c>
      <c r="F32" s="19"/>
      <c r="G32" s="20"/>
    </row>
    <row r="33" spans="1:7" x14ac:dyDescent="0.3">
      <c r="A33" s="9" t="s">
        <v>20</v>
      </c>
      <c r="B33" s="4">
        <v>782</v>
      </c>
      <c r="C33" s="4">
        <v>2575</v>
      </c>
      <c r="D33" s="10">
        <f t="shared" si="0"/>
        <v>0.3036893203883495</v>
      </c>
      <c r="F33" s="19"/>
      <c r="G33" s="20"/>
    </row>
    <row r="34" spans="1:7" x14ac:dyDescent="0.3">
      <c r="A34" s="9" t="s">
        <v>39</v>
      </c>
      <c r="B34" s="4">
        <v>127</v>
      </c>
      <c r="C34" s="4">
        <v>436</v>
      </c>
      <c r="D34" s="10">
        <f t="shared" si="0"/>
        <v>0.29128440366972475</v>
      </c>
      <c r="F34" s="19"/>
      <c r="G34" s="20"/>
    </row>
    <row r="35" spans="1:7" x14ac:dyDescent="0.3">
      <c r="A35" s="9" t="s">
        <v>42</v>
      </c>
      <c r="B35" s="4">
        <v>165</v>
      </c>
      <c r="C35" s="4">
        <v>585</v>
      </c>
      <c r="D35" s="10">
        <f t="shared" si="0"/>
        <v>0.28205128205128205</v>
      </c>
      <c r="F35" s="19"/>
      <c r="G35" s="20"/>
    </row>
    <row r="36" spans="1:7" x14ac:dyDescent="0.3">
      <c r="A36" s="9" t="s">
        <v>24</v>
      </c>
      <c r="B36" s="4">
        <v>36</v>
      </c>
      <c r="C36" s="4">
        <v>158</v>
      </c>
      <c r="D36" s="10">
        <f t="shared" si="0"/>
        <v>0.22784810126582278</v>
      </c>
      <c r="F36" s="19"/>
      <c r="G36" s="20"/>
    </row>
    <row r="37" spans="1:7" x14ac:dyDescent="0.3">
      <c r="A37" s="9" t="s">
        <v>5</v>
      </c>
      <c r="B37" s="4">
        <v>30</v>
      </c>
      <c r="C37" s="4">
        <v>132</v>
      </c>
      <c r="D37" s="10">
        <f t="shared" si="0"/>
        <v>0.22727272727272727</v>
      </c>
      <c r="F37" s="19"/>
      <c r="G37" s="20"/>
    </row>
    <row r="38" spans="1:7" x14ac:dyDescent="0.3">
      <c r="A38" s="9" t="s">
        <v>15</v>
      </c>
      <c r="B38" s="4">
        <v>13</v>
      </c>
      <c r="C38" s="4">
        <v>67</v>
      </c>
      <c r="D38" s="10">
        <f t="shared" si="0"/>
        <v>0.19402985074626866</v>
      </c>
      <c r="F38" s="19"/>
      <c r="G38" s="20"/>
    </row>
    <row r="39" spans="1:7" x14ac:dyDescent="0.3">
      <c r="A39" s="9" t="s">
        <v>40</v>
      </c>
      <c r="B39" s="4">
        <v>77</v>
      </c>
      <c r="C39" s="4">
        <v>404</v>
      </c>
      <c r="D39" s="10">
        <f t="shared" si="0"/>
        <v>0.1905940594059406</v>
      </c>
      <c r="F39" s="19"/>
      <c r="G39" s="20"/>
    </row>
    <row r="40" spans="1:7" x14ac:dyDescent="0.3">
      <c r="A40" s="9" t="s">
        <v>36</v>
      </c>
      <c r="B40" s="4">
        <v>7</v>
      </c>
      <c r="C40" s="4">
        <v>38</v>
      </c>
      <c r="D40" s="10">
        <f t="shared" si="0"/>
        <v>0.18421052631578946</v>
      </c>
      <c r="F40" s="19"/>
      <c r="G40" s="20"/>
    </row>
    <row r="41" spans="1:7" x14ac:dyDescent="0.3">
      <c r="A41" s="9" t="s">
        <v>38</v>
      </c>
      <c r="B41" s="4">
        <v>1</v>
      </c>
      <c r="C41" s="4">
        <v>6</v>
      </c>
      <c r="D41" s="10">
        <f t="shared" si="0"/>
        <v>0.16666666666666666</v>
      </c>
      <c r="F41" s="19"/>
      <c r="G41" s="20"/>
    </row>
    <row r="42" spans="1:7" x14ac:dyDescent="0.3">
      <c r="A42" s="9" t="s">
        <v>17</v>
      </c>
      <c r="B42" s="4">
        <v>14</v>
      </c>
      <c r="C42" s="4">
        <v>96</v>
      </c>
      <c r="D42" s="10">
        <f t="shared" si="0"/>
        <v>0.14583333333333334</v>
      </c>
      <c r="F42" s="19"/>
      <c r="G42" s="20"/>
    </row>
    <row r="43" spans="1:7" x14ac:dyDescent="0.3">
      <c r="A43" s="9" t="s">
        <v>27</v>
      </c>
      <c r="B43" s="4">
        <v>10</v>
      </c>
      <c r="C43" s="4">
        <v>70</v>
      </c>
      <c r="D43" s="10">
        <f t="shared" si="0"/>
        <v>0.14285714285714285</v>
      </c>
      <c r="F43" s="19"/>
      <c r="G43" s="20"/>
    </row>
    <row r="44" spans="1:7" x14ac:dyDescent="0.3">
      <c r="A44" s="9" t="s">
        <v>25</v>
      </c>
      <c r="B44" s="4">
        <v>34</v>
      </c>
      <c r="C44" s="4">
        <v>254</v>
      </c>
      <c r="D44" s="10">
        <f t="shared" si="0"/>
        <v>0.13385826771653545</v>
      </c>
      <c r="F44" s="19"/>
      <c r="G44" s="20"/>
    </row>
    <row r="45" spans="1:7" x14ac:dyDescent="0.3">
      <c r="A45" s="9" t="s">
        <v>37</v>
      </c>
      <c r="B45" s="4">
        <v>24</v>
      </c>
      <c r="C45" s="4">
        <v>221</v>
      </c>
      <c r="D45" s="10">
        <f t="shared" si="0"/>
        <v>0.10859728506787331</v>
      </c>
      <c r="F45" s="19"/>
      <c r="G45" s="20"/>
    </row>
    <row r="46" spans="1:7" x14ac:dyDescent="0.3">
      <c r="A46" s="9" t="s">
        <v>18</v>
      </c>
      <c r="B46" s="4">
        <v>2</v>
      </c>
      <c r="C46" s="4">
        <v>20</v>
      </c>
      <c r="D46" s="10">
        <f t="shared" si="0"/>
        <v>0.1</v>
      </c>
      <c r="F46" s="19"/>
      <c r="G46" s="20"/>
    </row>
    <row r="47" spans="1:7" ht="15" thickBot="1" x14ac:dyDescent="0.35">
      <c r="A47" s="11" t="s">
        <v>0</v>
      </c>
      <c r="B47" s="12">
        <f>SUM(B2:B46)</f>
        <v>7054</v>
      </c>
      <c r="C47" s="13">
        <f>SUM(C2:C46)</f>
        <v>19047</v>
      </c>
      <c r="D47" s="14">
        <f t="shared" ref="D47" si="1">IFERROR(B47/C47,"  -  ")</f>
        <v>0.37034703627867904</v>
      </c>
    </row>
    <row r="49" spans="6:7" x14ac:dyDescent="0.3">
      <c r="F49" s="19"/>
      <c r="G49" s="20"/>
    </row>
    <row r="50" spans="6:7" x14ac:dyDescent="0.3">
      <c r="F50" s="19"/>
      <c r="G50" s="20"/>
    </row>
    <row r="51" spans="6:7" x14ac:dyDescent="0.3">
      <c r="F51" s="19"/>
      <c r="G51" s="20"/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D46"/>
    </sheetView>
  </sheetViews>
  <sheetFormatPr baseColWidth="10" defaultColWidth="11.5546875" defaultRowHeight="14.4" x14ac:dyDescent="0.3"/>
  <cols>
    <col min="1" max="1" width="27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5546875" style="6"/>
  </cols>
  <sheetData>
    <row r="1" spans="1:7" x14ac:dyDescent="0.3">
      <c r="A1" s="7"/>
      <c r="B1" s="1" t="s">
        <v>3</v>
      </c>
      <c r="C1" s="1" t="s">
        <v>2</v>
      </c>
      <c r="D1" s="8" t="s">
        <v>1</v>
      </c>
    </row>
    <row r="2" spans="1:7" x14ac:dyDescent="0.3">
      <c r="A2" s="9" t="s">
        <v>32</v>
      </c>
      <c r="B2" s="4">
        <v>344</v>
      </c>
      <c r="C2" s="4">
        <v>426</v>
      </c>
      <c r="D2" s="10">
        <f t="shared" ref="D2:D46" si="0">IFERROR(B2/C2,"  -  ")</f>
        <v>0.80751173708920188</v>
      </c>
      <c r="F2" s="19"/>
      <c r="G2" s="20"/>
    </row>
    <row r="3" spans="1:7" x14ac:dyDescent="0.3">
      <c r="A3" s="9" t="s">
        <v>35</v>
      </c>
      <c r="B3" s="4">
        <v>18</v>
      </c>
      <c r="C3" s="4">
        <v>23</v>
      </c>
      <c r="D3" s="10">
        <f t="shared" si="0"/>
        <v>0.78260869565217395</v>
      </c>
      <c r="F3" s="19"/>
      <c r="G3" s="20"/>
    </row>
    <row r="4" spans="1:7" x14ac:dyDescent="0.3">
      <c r="A4" s="9" t="s">
        <v>16</v>
      </c>
      <c r="B4" s="4">
        <v>564</v>
      </c>
      <c r="C4" s="4">
        <v>731</v>
      </c>
      <c r="D4" s="10">
        <f t="shared" si="0"/>
        <v>0.77154582763337898</v>
      </c>
      <c r="F4" s="19"/>
      <c r="G4" s="20"/>
    </row>
    <row r="5" spans="1:7" x14ac:dyDescent="0.3">
      <c r="A5" s="9" t="s">
        <v>24</v>
      </c>
      <c r="B5" s="4">
        <v>608</v>
      </c>
      <c r="C5" s="4">
        <v>886</v>
      </c>
      <c r="D5" s="10">
        <f t="shared" si="0"/>
        <v>0.68623024830699775</v>
      </c>
      <c r="F5" s="19"/>
      <c r="G5" s="20"/>
    </row>
    <row r="6" spans="1:7" x14ac:dyDescent="0.3">
      <c r="A6" s="9" t="s">
        <v>21</v>
      </c>
      <c r="B6" s="4">
        <v>564</v>
      </c>
      <c r="C6" s="4">
        <v>841</v>
      </c>
      <c r="D6" s="10">
        <f t="shared" si="0"/>
        <v>0.67063020214030911</v>
      </c>
      <c r="F6" s="19"/>
      <c r="G6" s="20"/>
    </row>
    <row r="7" spans="1:7" x14ac:dyDescent="0.3">
      <c r="A7" s="9" t="s">
        <v>26</v>
      </c>
      <c r="B7" s="4">
        <v>1375</v>
      </c>
      <c r="C7" s="4">
        <v>2054</v>
      </c>
      <c r="D7" s="10">
        <f t="shared" si="0"/>
        <v>0.66942551119766314</v>
      </c>
      <c r="F7" s="19"/>
      <c r="G7" s="20"/>
    </row>
    <row r="8" spans="1:7" x14ac:dyDescent="0.3">
      <c r="A8" s="9" t="s">
        <v>45</v>
      </c>
      <c r="B8" s="4">
        <v>42</v>
      </c>
      <c r="C8" s="4">
        <v>63</v>
      </c>
      <c r="D8" s="10">
        <f t="shared" si="0"/>
        <v>0.66666666666666663</v>
      </c>
      <c r="F8" s="19"/>
      <c r="G8" s="20"/>
    </row>
    <row r="9" spans="1:7" x14ac:dyDescent="0.3">
      <c r="A9" s="9" t="s">
        <v>44</v>
      </c>
      <c r="B9" s="4">
        <v>1720</v>
      </c>
      <c r="C9" s="4">
        <v>2712</v>
      </c>
      <c r="D9" s="10">
        <f t="shared" si="0"/>
        <v>0.63421828908554567</v>
      </c>
      <c r="F9" s="19"/>
      <c r="G9" s="20"/>
    </row>
    <row r="10" spans="1:7" x14ac:dyDescent="0.3">
      <c r="A10" s="9" t="s">
        <v>19</v>
      </c>
      <c r="B10" s="4">
        <v>1114</v>
      </c>
      <c r="C10" s="4">
        <v>1782</v>
      </c>
      <c r="D10" s="10">
        <f t="shared" si="0"/>
        <v>0.62514029180695851</v>
      </c>
      <c r="F10" s="19"/>
      <c r="G10" s="20"/>
    </row>
    <row r="11" spans="1:7" x14ac:dyDescent="0.3">
      <c r="A11" s="9" t="s">
        <v>28</v>
      </c>
      <c r="B11" s="4">
        <v>4984</v>
      </c>
      <c r="C11" s="4">
        <v>8009</v>
      </c>
      <c r="D11" s="10">
        <f t="shared" si="0"/>
        <v>0.62229991259832684</v>
      </c>
      <c r="F11" s="19"/>
      <c r="G11" s="20"/>
    </row>
    <row r="12" spans="1:7" x14ac:dyDescent="0.3">
      <c r="A12" s="9" t="s">
        <v>4</v>
      </c>
      <c r="B12" s="4">
        <v>206</v>
      </c>
      <c r="C12" s="4">
        <v>332</v>
      </c>
      <c r="D12" s="10">
        <f t="shared" si="0"/>
        <v>0.62048192771084343</v>
      </c>
      <c r="F12" s="19"/>
      <c r="G12" s="20"/>
    </row>
    <row r="13" spans="1:7" x14ac:dyDescent="0.3">
      <c r="A13" s="9" t="s">
        <v>47</v>
      </c>
      <c r="B13" s="4">
        <v>207</v>
      </c>
      <c r="C13" s="4">
        <v>340</v>
      </c>
      <c r="D13" s="10">
        <f t="shared" si="0"/>
        <v>0.60882352941176465</v>
      </c>
      <c r="F13" s="19"/>
      <c r="G13" s="20"/>
    </row>
    <row r="14" spans="1:7" x14ac:dyDescent="0.3">
      <c r="A14" s="9" t="s">
        <v>13</v>
      </c>
      <c r="B14" s="4">
        <v>902</v>
      </c>
      <c r="C14" s="4">
        <v>1486</v>
      </c>
      <c r="D14" s="10">
        <f t="shared" si="0"/>
        <v>0.60699865410497977</v>
      </c>
      <c r="F14" s="19"/>
      <c r="G14" s="20"/>
    </row>
    <row r="15" spans="1:7" x14ac:dyDescent="0.3">
      <c r="A15" s="9" t="s">
        <v>43</v>
      </c>
      <c r="B15" s="4">
        <v>939</v>
      </c>
      <c r="C15" s="4">
        <v>1581</v>
      </c>
      <c r="D15" s="10">
        <f t="shared" si="0"/>
        <v>0.59392789373814037</v>
      </c>
      <c r="F15" s="19"/>
      <c r="G15" s="20"/>
    </row>
    <row r="16" spans="1:7" x14ac:dyDescent="0.3">
      <c r="A16" s="9" t="s">
        <v>48</v>
      </c>
      <c r="B16" s="4">
        <v>1569</v>
      </c>
      <c r="C16" s="4">
        <v>2646</v>
      </c>
      <c r="D16" s="10">
        <f t="shared" si="0"/>
        <v>0.59297052154195007</v>
      </c>
      <c r="F16" s="19"/>
      <c r="G16" s="20"/>
    </row>
    <row r="17" spans="1:7" x14ac:dyDescent="0.3">
      <c r="A17" s="9" t="s">
        <v>34</v>
      </c>
      <c r="B17" s="4">
        <v>19751</v>
      </c>
      <c r="C17" s="4">
        <v>34537</v>
      </c>
      <c r="D17" s="10">
        <f t="shared" si="0"/>
        <v>0.57187943365086713</v>
      </c>
      <c r="F17" s="19"/>
      <c r="G17" s="20"/>
    </row>
    <row r="18" spans="1:7" x14ac:dyDescent="0.3">
      <c r="A18" s="9" t="s">
        <v>23</v>
      </c>
      <c r="B18" s="4">
        <v>1467</v>
      </c>
      <c r="C18" s="4">
        <v>2602</v>
      </c>
      <c r="D18" s="10">
        <f t="shared" si="0"/>
        <v>0.56379707916986932</v>
      </c>
      <c r="F18" s="19"/>
      <c r="G18" s="20"/>
    </row>
    <row r="19" spans="1:7" x14ac:dyDescent="0.3">
      <c r="A19" s="9" t="s">
        <v>17</v>
      </c>
      <c r="B19" s="4">
        <v>382</v>
      </c>
      <c r="C19" s="4">
        <v>682</v>
      </c>
      <c r="D19" s="10">
        <f t="shared" si="0"/>
        <v>0.56011730205278587</v>
      </c>
      <c r="F19" s="19"/>
      <c r="G19" s="20"/>
    </row>
    <row r="20" spans="1:7" x14ac:dyDescent="0.3">
      <c r="A20" s="9" t="s">
        <v>14</v>
      </c>
      <c r="B20" s="4">
        <v>539</v>
      </c>
      <c r="C20" s="4">
        <v>965</v>
      </c>
      <c r="D20" s="10">
        <f t="shared" si="0"/>
        <v>0.55854922279792751</v>
      </c>
      <c r="F20" s="19"/>
      <c r="G20" s="20"/>
    </row>
    <row r="21" spans="1:7" x14ac:dyDescent="0.3">
      <c r="A21" s="9" t="s">
        <v>41</v>
      </c>
      <c r="B21" s="4">
        <v>702</v>
      </c>
      <c r="C21" s="4">
        <v>1258</v>
      </c>
      <c r="D21" s="10">
        <f t="shared" si="0"/>
        <v>0.55802861685214622</v>
      </c>
      <c r="F21" s="19"/>
      <c r="G21" s="20"/>
    </row>
    <row r="22" spans="1:7" x14ac:dyDescent="0.3">
      <c r="A22" s="9" t="s">
        <v>6</v>
      </c>
      <c r="B22" s="4">
        <v>1505</v>
      </c>
      <c r="C22" s="4">
        <v>2699</v>
      </c>
      <c r="D22" s="10">
        <f t="shared" si="0"/>
        <v>0.55761393108558721</v>
      </c>
      <c r="F22" s="19"/>
      <c r="G22" s="20"/>
    </row>
    <row r="23" spans="1:7" x14ac:dyDescent="0.3">
      <c r="A23" s="9" t="s">
        <v>10</v>
      </c>
      <c r="B23" s="4">
        <v>31</v>
      </c>
      <c r="C23" s="4">
        <v>56</v>
      </c>
      <c r="D23" s="10">
        <f t="shared" si="0"/>
        <v>0.5535714285714286</v>
      </c>
      <c r="F23" s="19"/>
      <c r="G23" s="20"/>
    </row>
    <row r="24" spans="1:7" x14ac:dyDescent="0.3">
      <c r="A24" s="9" t="s">
        <v>31</v>
      </c>
      <c r="B24" s="4">
        <v>3115</v>
      </c>
      <c r="C24" s="4">
        <v>5882</v>
      </c>
      <c r="D24" s="10">
        <f t="shared" si="0"/>
        <v>0.52958177490649438</v>
      </c>
      <c r="F24" s="19"/>
      <c r="G24" s="20"/>
    </row>
    <row r="25" spans="1:7" x14ac:dyDescent="0.3">
      <c r="A25" s="9" t="s">
        <v>22</v>
      </c>
      <c r="B25" s="4">
        <v>541</v>
      </c>
      <c r="C25" s="4">
        <v>1028</v>
      </c>
      <c r="D25" s="10">
        <f t="shared" si="0"/>
        <v>0.52626459143968873</v>
      </c>
      <c r="F25" s="19"/>
      <c r="G25" s="20"/>
    </row>
    <row r="26" spans="1:7" x14ac:dyDescent="0.3">
      <c r="A26" s="9" t="s">
        <v>5</v>
      </c>
      <c r="B26" s="4">
        <v>484</v>
      </c>
      <c r="C26" s="4">
        <v>929</v>
      </c>
      <c r="D26" s="10">
        <f t="shared" si="0"/>
        <v>0.5209903121636168</v>
      </c>
      <c r="F26" s="19"/>
      <c r="G26" s="20"/>
    </row>
    <row r="27" spans="1:7" x14ac:dyDescent="0.3">
      <c r="A27" s="9" t="s">
        <v>20</v>
      </c>
      <c r="B27" s="4">
        <v>8202</v>
      </c>
      <c r="C27" s="4">
        <v>15803</v>
      </c>
      <c r="D27" s="10">
        <f t="shared" si="0"/>
        <v>0.51901537682718468</v>
      </c>
      <c r="F27" s="19"/>
      <c r="G27" s="20"/>
    </row>
    <row r="28" spans="1:7" x14ac:dyDescent="0.3">
      <c r="A28" s="9" t="s">
        <v>8</v>
      </c>
      <c r="B28" s="4">
        <v>1681</v>
      </c>
      <c r="C28" s="4">
        <v>3312</v>
      </c>
      <c r="D28" s="10">
        <f t="shared" si="0"/>
        <v>0.50754830917874394</v>
      </c>
      <c r="F28" s="19"/>
      <c r="G28" s="20"/>
    </row>
    <row r="29" spans="1:7" x14ac:dyDescent="0.3">
      <c r="A29" s="9" t="s">
        <v>42</v>
      </c>
      <c r="B29" s="4">
        <v>1781</v>
      </c>
      <c r="C29" s="4">
        <v>3526</v>
      </c>
      <c r="D29" s="10">
        <f t="shared" si="0"/>
        <v>0.50510493477027796</v>
      </c>
      <c r="F29" s="19"/>
      <c r="G29" s="20"/>
    </row>
    <row r="30" spans="1:7" x14ac:dyDescent="0.3">
      <c r="A30" s="9" t="s">
        <v>33</v>
      </c>
      <c r="B30" s="4">
        <v>699</v>
      </c>
      <c r="C30" s="4">
        <v>1389</v>
      </c>
      <c r="D30" s="10">
        <f t="shared" si="0"/>
        <v>0.5032397408207343</v>
      </c>
      <c r="F30" s="19"/>
      <c r="G30" s="20"/>
    </row>
    <row r="31" spans="1:7" x14ac:dyDescent="0.3">
      <c r="A31" s="9" t="s">
        <v>25</v>
      </c>
      <c r="B31" s="4">
        <v>796</v>
      </c>
      <c r="C31" s="4">
        <v>1610</v>
      </c>
      <c r="D31" s="10">
        <f t="shared" si="0"/>
        <v>0.49440993788819876</v>
      </c>
      <c r="F31" s="19"/>
      <c r="G31" s="20"/>
    </row>
    <row r="32" spans="1:7" x14ac:dyDescent="0.3">
      <c r="A32" s="9" t="s">
        <v>29</v>
      </c>
      <c r="B32" s="4">
        <v>310</v>
      </c>
      <c r="C32" s="4">
        <v>634</v>
      </c>
      <c r="D32" s="10">
        <f t="shared" si="0"/>
        <v>0.48895899053627762</v>
      </c>
      <c r="F32" s="19"/>
      <c r="G32" s="20"/>
    </row>
    <row r="33" spans="1:7" x14ac:dyDescent="0.3">
      <c r="A33" s="9" t="s">
        <v>15</v>
      </c>
      <c r="B33" s="4">
        <v>224</v>
      </c>
      <c r="C33" s="4">
        <v>467</v>
      </c>
      <c r="D33" s="10">
        <f t="shared" si="0"/>
        <v>0.4796573875802998</v>
      </c>
      <c r="F33" s="19"/>
      <c r="G33" s="20"/>
    </row>
    <row r="34" spans="1:7" x14ac:dyDescent="0.3">
      <c r="A34" s="9" t="s">
        <v>30</v>
      </c>
      <c r="B34" s="4">
        <v>1216</v>
      </c>
      <c r="C34" s="4">
        <v>2576</v>
      </c>
      <c r="D34" s="10">
        <f t="shared" si="0"/>
        <v>0.47204968944099379</v>
      </c>
      <c r="F34" s="19"/>
      <c r="G34" s="20"/>
    </row>
    <row r="35" spans="1:7" x14ac:dyDescent="0.3">
      <c r="A35" s="9" t="s">
        <v>46</v>
      </c>
      <c r="B35" s="4">
        <v>845</v>
      </c>
      <c r="C35" s="4">
        <v>1845</v>
      </c>
      <c r="D35" s="10">
        <f t="shared" si="0"/>
        <v>0.45799457994579945</v>
      </c>
      <c r="F35" s="19"/>
      <c r="G35" s="20"/>
    </row>
    <row r="36" spans="1:7" x14ac:dyDescent="0.3">
      <c r="A36" s="9" t="s">
        <v>12</v>
      </c>
      <c r="B36" s="4">
        <v>830</v>
      </c>
      <c r="C36" s="4">
        <v>1815</v>
      </c>
      <c r="D36" s="10">
        <f t="shared" si="0"/>
        <v>0.45730027548209368</v>
      </c>
      <c r="F36" s="19"/>
      <c r="G36" s="20"/>
    </row>
    <row r="37" spans="1:7" x14ac:dyDescent="0.3">
      <c r="A37" s="9" t="s">
        <v>39</v>
      </c>
      <c r="B37" s="4">
        <v>1317</v>
      </c>
      <c r="C37" s="4">
        <v>2950</v>
      </c>
      <c r="D37" s="10">
        <f t="shared" si="0"/>
        <v>0.44644067796610171</v>
      </c>
      <c r="F37" s="19"/>
      <c r="G37" s="20"/>
    </row>
    <row r="38" spans="1:7" x14ac:dyDescent="0.3">
      <c r="A38" s="9" t="s">
        <v>27</v>
      </c>
      <c r="B38" s="4">
        <v>207</v>
      </c>
      <c r="C38" s="4">
        <v>496</v>
      </c>
      <c r="D38" s="10">
        <f t="shared" si="0"/>
        <v>0.41733870967741937</v>
      </c>
      <c r="F38" s="19"/>
      <c r="G38" s="20"/>
    </row>
    <row r="39" spans="1:7" x14ac:dyDescent="0.3">
      <c r="A39" s="9" t="s">
        <v>11</v>
      </c>
      <c r="B39" s="4">
        <v>329</v>
      </c>
      <c r="C39" s="4">
        <v>828</v>
      </c>
      <c r="D39" s="10">
        <f t="shared" si="0"/>
        <v>0.39734299516908211</v>
      </c>
      <c r="F39" s="19"/>
      <c r="G39" s="20"/>
    </row>
    <row r="40" spans="1:7" x14ac:dyDescent="0.3">
      <c r="A40" s="9" t="s">
        <v>40</v>
      </c>
      <c r="B40" s="4">
        <v>977</v>
      </c>
      <c r="C40" s="4">
        <v>2499</v>
      </c>
      <c r="D40" s="10">
        <f t="shared" si="0"/>
        <v>0.39095638255302123</v>
      </c>
      <c r="F40" s="19"/>
      <c r="G40" s="20"/>
    </row>
    <row r="41" spans="1:7" x14ac:dyDescent="0.3">
      <c r="A41" s="9" t="s">
        <v>37</v>
      </c>
      <c r="B41" s="4">
        <v>562</v>
      </c>
      <c r="C41" s="4">
        <v>1442</v>
      </c>
      <c r="D41" s="10">
        <f t="shared" si="0"/>
        <v>0.38973647711511789</v>
      </c>
      <c r="F41" s="19"/>
      <c r="G41" s="20"/>
    </row>
    <row r="42" spans="1:7" x14ac:dyDescent="0.3">
      <c r="A42" s="9" t="s">
        <v>9</v>
      </c>
      <c r="B42" s="4">
        <v>574</v>
      </c>
      <c r="C42" s="4">
        <v>1535</v>
      </c>
      <c r="D42" s="10">
        <f t="shared" si="0"/>
        <v>0.37394136807817591</v>
      </c>
      <c r="F42" s="19"/>
      <c r="G42" s="20"/>
    </row>
    <row r="43" spans="1:7" x14ac:dyDescent="0.3">
      <c r="A43" s="9" t="s">
        <v>38</v>
      </c>
      <c r="B43" s="4">
        <v>12</v>
      </c>
      <c r="C43" s="4">
        <v>55</v>
      </c>
      <c r="D43" s="10">
        <f t="shared" si="0"/>
        <v>0.21818181818181817</v>
      </c>
      <c r="F43" s="19"/>
      <c r="G43" s="20"/>
    </row>
    <row r="44" spans="1:7" x14ac:dyDescent="0.3">
      <c r="A44" s="9" t="s">
        <v>18</v>
      </c>
      <c r="B44" s="4">
        <v>27</v>
      </c>
      <c r="C44" s="4">
        <v>156</v>
      </c>
      <c r="D44" s="10">
        <f t="shared" si="0"/>
        <v>0.17307692307692307</v>
      </c>
      <c r="F44" s="19"/>
      <c r="G44" s="20"/>
    </row>
    <row r="45" spans="1:7" x14ac:dyDescent="0.3">
      <c r="A45" s="9" t="s">
        <v>36</v>
      </c>
      <c r="B45" s="4">
        <v>42</v>
      </c>
      <c r="C45" s="4">
        <v>280</v>
      </c>
      <c r="D45" s="10">
        <f t="shared" si="0"/>
        <v>0.15</v>
      </c>
      <c r="F45" s="19"/>
      <c r="G45" s="20"/>
    </row>
    <row r="46" spans="1:7" x14ac:dyDescent="0.3">
      <c r="A46" s="9" t="s">
        <v>7</v>
      </c>
      <c r="B46" s="4">
        <v>11</v>
      </c>
      <c r="C46" s="4">
        <v>102</v>
      </c>
      <c r="D46" s="10">
        <f t="shared" si="0"/>
        <v>0.10784313725490197</v>
      </c>
      <c r="F46" s="19"/>
      <c r="G46" s="20"/>
    </row>
    <row r="47" spans="1:7" ht="15" thickBot="1" x14ac:dyDescent="0.35">
      <c r="A47" s="11" t="s">
        <v>0</v>
      </c>
      <c r="B47" s="12">
        <f>SUM(B2:B46)</f>
        <v>64315</v>
      </c>
      <c r="C47" s="13">
        <f>SUM(C2:C46)</f>
        <v>117870</v>
      </c>
      <c r="D47" s="14">
        <f t="shared" ref="D47" si="1">IFERROR(B47/C47,"  -  ")</f>
        <v>0.5456435055569695</v>
      </c>
    </row>
    <row r="49" spans="6:7" x14ac:dyDescent="0.3">
      <c r="F49" s="19"/>
      <c r="G49" s="20"/>
    </row>
    <row r="51" spans="6:7" x14ac:dyDescent="0.3">
      <c r="F51" s="19"/>
      <c r="G51" s="20"/>
    </row>
    <row r="55" spans="6:7" x14ac:dyDescent="0.3">
      <c r="F55" s="19"/>
      <c r="G55" s="20"/>
    </row>
    <row r="58" spans="6:7" x14ac:dyDescent="0.3">
      <c r="F58" s="19"/>
      <c r="G58" s="20"/>
    </row>
    <row r="64" spans="6:7" x14ac:dyDescent="0.3">
      <c r="F64" s="19"/>
      <c r="G64" s="20"/>
    </row>
    <row r="65" spans="6:7" x14ac:dyDescent="0.3">
      <c r="F65" s="19"/>
      <c r="G65" s="20"/>
    </row>
    <row r="66" spans="6:7" x14ac:dyDescent="0.3">
      <c r="F66" s="19"/>
      <c r="G66" s="20"/>
    </row>
    <row r="67" spans="6:7" x14ac:dyDescent="0.3">
      <c r="F67" s="19"/>
      <c r="G67" s="20"/>
    </row>
    <row r="68" spans="6:7" x14ac:dyDescent="0.3">
      <c r="F68" s="19"/>
      <c r="G68" s="20"/>
    </row>
    <row r="69" spans="6:7" x14ac:dyDescent="0.3">
      <c r="F69" s="19"/>
      <c r="G69" s="20"/>
    </row>
    <row r="70" spans="6:7" x14ac:dyDescent="0.3">
      <c r="F70" s="19"/>
      <c r="G70" s="20"/>
    </row>
    <row r="71" spans="6:7" x14ac:dyDescent="0.3">
      <c r="F71" s="19"/>
      <c r="G71" s="20"/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D14" sqref="D14"/>
    </sheetView>
  </sheetViews>
  <sheetFormatPr baseColWidth="10" defaultColWidth="11.5546875" defaultRowHeight="14.4" x14ac:dyDescent="0.3"/>
  <cols>
    <col min="1" max="1" width="27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5546875" style="6"/>
  </cols>
  <sheetData>
    <row r="1" spans="1:8" x14ac:dyDescent="0.3">
      <c r="A1" s="7"/>
      <c r="B1" s="1" t="s">
        <v>3</v>
      </c>
      <c r="C1" s="1" t="s">
        <v>2</v>
      </c>
      <c r="D1" s="8" t="s">
        <v>1</v>
      </c>
      <c r="F1" s="19"/>
      <c r="G1" s="20"/>
      <c r="H1" s="20"/>
    </row>
    <row r="2" spans="1:8" x14ac:dyDescent="0.3">
      <c r="A2" s="9" t="s">
        <v>32</v>
      </c>
      <c r="B2" s="4">
        <v>371</v>
      </c>
      <c r="C2" s="2">
        <v>469</v>
      </c>
      <c r="D2" s="10">
        <f t="shared" ref="D2:D46" si="0">B2/C2</f>
        <v>0.79104477611940294</v>
      </c>
      <c r="F2" s="19"/>
      <c r="G2" s="20"/>
      <c r="H2" s="20"/>
    </row>
    <row r="3" spans="1:8" x14ac:dyDescent="0.3">
      <c r="A3" s="9" t="s">
        <v>35</v>
      </c>
      <c r="B3" s="4">
        <v>19</v>
      </c>
      <c r="C3" s="2">
        <v>25</v>
      </c>
      <c r="D3" s="10">
        <f t="shared" si="0"/>
        <v>0.76</v>
      </c>
      <c r="F3" s="19"/>
      <c r="G3" s="20"/>
      <c r="H3" s="20"/>
    </row>
    <row r="4" spans="1:8" x14ac:dyDescent="0.3">
      <c r="A4" s="9" t="s">
        <v>16</v>
      </c>
      <c r="B4" s="4">
        <v>644</v>
      </c>
      <c r="C4" s="2">
        <v>873</v>
      </c>
      <c r="D4" s="10">
        <f t="shared" si="0"/>
        <v>0.73768613974799546</v>
      </c>
      <c r="F4" s="19"/>
      <c r="G4" s="20"/>
      <c r="H4" s="20"/>
    </row>
    <row r="5" spans="1:8" x14ac:dyDescent="0.3">
      <c r="A5" s="9" t="s">
        <v>45</v>
      </c>
      <c r="B5" s="4">
        <v>48</v>
      </c>
      <c r="C5" s="2">
        <v>74</v>
      </c>
      <c r="D5" s="10">
        <f t="shared" si="0"/>
        <v>0.64864864864864868</v>
      </c>
      <c r="F5" s="19"/>
      <c r="G5" s="20"/>
      <c r="H5" s="20"/>
    </row>
    <row r="6" spans="1:8" x14ac:dyDescent="0.3">
      <c r="A6" s="9" t="s">
        <v>26</v>
      </c>
      <c r="B6" s="4">
        <v>1533</v>
      </c>
      <c r="C6" s="2">
        <v>2364</v>
      </c>
      <c r="D6" s="10">
        <f t="shared" si="0"/>
        <v>0.64847715736040612</v>
      </c>
      <c r="F6" s="19"/>
      <c r="G6" s="20"/>
      <c r="H6" s="20"/>
    </row>
    <row r="7" spans="1:8" x14ac:dyDescent="0.3">
      <c r="A7" s="9" t="s">
        <v>4</v>
      </c>
      <c r="B7" s="4">
        <v>248</v>
      </c>
      <c r="C7" s="2">
        <v>391</v>
      </c>
      <c r="D7" s="10">
        <f t="shared" si="0"/>
        <v>0.63427109974424556</v>
      </c>
      <c r="F7" s="19"/>
      <c r="G7" s="20"/>
      <c r="H7" s="20"/>
    </row>
    <row r="8" spans="1:8" x14ac:dyDescent="0.3">
      <c r="A8" s="9" t="s">
        <v>21</v>
      </c>
      <c r="B8" s="4">
        <v>625</v>
      </c>
      <c r="C8" s="2">
        <v>990</v>
      </c>
      <c r="D8" s="10">
        <f t="shared" si="0"/>
        <v>0.63131313131313127</v>
      </c>
      <c r="F8" s="19"/>
      <c r="G8" s="20"/>
      <c r="H8" s="20"/>
    </row>
    <row r="9" spans="1:8" x14ac:dyDescent="0.3">
      <c r="A9" s="9" t="s">
        <v>24</v>
      </c>
      <c r="B9" s="4">
        <v>644</v>
      </c>
      <c r="C9" s="2">
        <v>1044</v>
      </c>
      <c r="D9" s="10">
        <f t="shared" si="0"/>
        <v>0.61685823754789271</v>
      </c>
      <c r="F9" s="19"/>
      <c r="G9" s="20"/>
      <c r="H9" s="20"/>
    </row>
    <row r="10" spans="1:8" x14ac:dyDescent="0.3">
      <c r="A10" s="9" t="s">
        <v>44</v>
      </c>
      <c r="B10" s="4">
        <v>1884</v>
      </c>
      <c r="C10" s="2">
        <v>3105</v>
      </c>
      <c r="D10" s="10">
        <f t="shared" si="0"/>
        <v>0.60676328502415455</v>
      </c>
      <c r="F10" s="19"/>
      <c r="G10" s="20"/>
      <c r="H10" s="20"/>
    </row>
    <row r="11" spans="1:8" x14ac:dyDescent="0.3">
      <c r="A11" s="9" t="s">
        <v>13</v>
      </c>
      <c r="B11" s="4">
        <v>1055</v>
      </c>
      <c r="C11" s="2">
        <v>1747</v>
      </c>
      <c r="D11" s="10">
        <f t="shared" si="0"/>
        <v>0.60389238694905556</v>
      </c>
      <c r="F11" s="19"/>
      <c r="G11" s="20"/>
      <c r="H11" s="20"/>
    </row>
    <row r="12" spans="1:8" x14ac:dyDescent="0.3">
      <c r="A12" s="9" t="s">
        <v>47</v>
      </c>
      <c r="B12" s="4">
        <v>243</v>
      </c>
      <c r="C12" s="2">
        <v>407</v>
      </c>
      <c r="D12" s="10">
        <f t="shared" si="0"/>
        <v>0.59705159705159705</v>
      </c>
      <c r="F12" s="19"/>
      <c r="G12" s="20"/>
      <c r="H12" s="20"/>
    </row>
    <row r="13" spans="1:8" x14ac:dyDescent="0.3">
      <c r="A13" s="9" t="s">
        <v>28</v>
      </c>
      <c r="B13" s="4">
        <v>5494</v>
      </c>
      <c r="C13" s="2">
        <v>9300</v>
      </c>
      <c r="D13" s="10">
        <f t="shared" si="0"/>
        <v>0.59075268817204296</v>
      </c>
      <c r="F13" s="19"/>
      <c r="G13" s="20"/>
      <c r="H13" s="20"/>
    </row>
    <row r="14" spans="1:8" x14ac:dyDescent="0.3">
      <c r="A14" s="9" t="s">
        <v>19</v>
      </c>
      <c r="B14" s="4">
        <v>1194</v>
      </c>
      <c r="C14" s="2">
        <v>2036</v>
      </c>
      <c r="D14" s="10">
        <f t="shared" si="0"/>
        <v>0.58644400785854622</v>
      </c>
      <c r="F14" s="19"/>
      <c r="G14" s="20"/>
      <c r="H14" s="20"/>
    </row>
    <row r="15" spans="1:8" x14ac:dyDescent="0.3">
      <c r="A15" s="9" t="s">
        <v>43</v>
      </c>
      <c r="B15" s="4">
        <v>1054</v>
      </c>
      <c r="C15" s="2">
        <v>1868</v>
      </c>
      <c r="D15" s="10">
        <f t="shared" si="0"/>
        <v>0.56423982869379019</v>
      </c>
      <c r="F15" s="19"/>
      <c r="G15" s="20"/>
      <c r="H15" s="20"/>
    </row>
    <row r="16" spans="1:8" x14ac:dyDescent="0.3">
      <c r="A16" s="9" t="s">
        <v>48</v>
      </c>
      <c r="B16" s="4">
        <v>1728</v>
      </c>
      <c r="C16" s="2">
        <v>3078</v>
      </c>
      <c r="D16" s="10">
        <f t="shared" si="0"/>
        <v>0.56140350877192979</v>
      </c>
      <c r="F16" s="19"/>
      <c r="G16" s="20"/>
      <c r="H16" s="20"/>
    </row>
    <row r="17" spans="1:8" x14ac:dyDescent="0.3">
      <c r="A17" s="9" t="s">
        <v>34</v>
      </c>
      <c r="B17" s="4">
        <v>22053</v>
      </c>
      <c r="C17" s="2">
        <v>40221</v>
      </c>
      <c r="D17" s="10">
        <f t="shared" si="0"/>
        <v>0.54829566644290295</v>
      </c>
      <c r="F17" s="19"/>
      <c r="G17" s="20"/>
      <c r="H17" s="20"/>
    </row>
    <row r="18" spans="1:8" x14ac:dyDescent="0.3">
      <c r="A18" s="9" t="s">
        <v>41</v>
      </c>
      <c r="B18" s="4">
        <v>795</v>
      </c>
      <c r="C18" s="2">
        <v>1452</v>
      </c>
      <c r="D18" s="10">
        <f t="shared" si="0"/>
        <v>0.5475206611570248</v>
      </c>
      <c r="F18" s="19"/>
      <c r="G18" s="20"/>
      <c r="H18" s="20"/>
    </row>
    <row r="19" spans="1:8" x14ac:dyDescent="0.3">
      <c r="A19" s="9" t="s">
        <v>14</v>
      </c>
      <c r="B19" s="4">
        <v>610</v>
      </c>
      <c r="C19" s="2">
        <v>1122</v>
      </c>
      <c r="D19" s="10">
        <f t="shared" si="0"/>
        <v>0.54367201426024958</v>
      </c>
      <c r="F19" s="19"/>
      <c r="G19" s="20"/>
      <c r="H19" s="20"/>
    </row>
    <row r="20" spans="1:8" x14ac:dyDescent="0.3">
      <c r="A20" s="9" t="s">
        <v>23</v>
      </c>
      <c r="B20" s="4">
        <v>1618</v>
      </c>
      <c r="C20" s="2">
        <v>3023</v>
      </c>
      <c r="D20" s="10">
        <f t="shared" si="0"/>
        <v>0.53522990406880577</v>
      </c>
      <c r="F20" s="19"/>
      <c r="G20" s="20"/>
      <c r="H20" s="20"/>
    </row>
    <row r="21" spans="1:8" x14ac:dyDescent="0.3">
      <c r="A21" s="9" t="s">
        <v>6</v>
      </c>
      <c r="B21" s="4">
        <v>1675</v>
      </c>
      <c r="C21" s="2">
        <v>3148</v>
      </c>
      <c r="D21" s="10">
        <f t="shared" si="0"/>
        <v>0.53208386277001274</v>
      </c>
      <c r="F21" s="19"/>
      <c r="G21" s="20"/>
      <c r="H21" s="20"/>
    </row>
    <row r="22" spans="1:8" x14ac:dyDescent="0.3">
      <c r="A22" s="9" t="s">
        <v>10</v>
      </c>
      <c r="B22" s="4">
        <v>34</v>
      </c>
      <c r="C22" s="2">
        <v>64</v>
      </c>
      <c r="D22" s="10">
        <f t="shared" si="0"/>
        <v>0.53125</v>
      </c>
      <c r="F22" s="19"/>
      <c r="G22" s="20"/>
      <c r="H22" s="20"/>
    </row>
    <row r="23" spans="1:8" x14ac:dyDescent="0.3">
      <c r="A23" s="9" t="s">
        <v>22</v>
      </c>
      <c r="B23" s="4">
        <v>631</v>
      </c>
      <c r="C23" s="2">
        <v>1191</v>
      </c>
      <c r="D23" s="10">
        <f t="shared" si="0"/>
        <v>0.5298068849706129</v>
      </c>
      <c r="F23" s="19"/>
      <c r="G23" s="20"/>
      <c r="H23" s="20"/>
    </row>
    <row r="24" spans="1:8" x14ac:dyDescent="0.3">
      <c r="A24" s="9" t="s">
        <v>17</v>
      </c>
      <c r="B24" s="4">
        <v>396</v>
      </c>
      <c r="C24" s="2">
        <v>778</v>
      </c>
      <c r="D24" s="10">
        <f t="shared" si="0"/>
        <v>0.50899742930591263</v>
      </c>
      <c r="F24" s="19"/>
      <c r="G24" s="20"/>
      <c r="H24" s="20"/>
    </row>
    <row r="25" spans="1:8" x14ac:dyDescent="0.3">
      <c r="A25" s="9" t="s">
        <v>31</v>
      </c>
      <c r="B25" s="4">
        <v>3443</v>
      </c>
      <c r="C25" s="2">
        <v>6770</v>
      </c>
      <c r="D25" s="10">
        <f t="shared" si="0"/>
        <v>0.50856720827178725</v>
      </c>
      <c r="F25" s="19"/>
      <c r="G25" s="20"/>
      <c r="H25" s="20"/>
    </row>
    <row r="26" spans="1:8" x14ac:dyDescent="0.3">
      <c r="A26" s="9" t="s">
        <v>20</v>
      </c>
      <c r="B26" s="4">
        <v>8984</v>
      </c>
      <c r="C26" s="2">
        <v>18378</v>
      </c>
      <c r="D26" s="10">
        <f t="shared" si="0"/>
        <v>0.48884535858091194</v>
      </c>
      <c r="F26" s="19"/>
      <c r="G26" s="20"/>
      <c r="H26" s="20"/>
    </row>
    <row r="27" spans="1:8" x14ac:dyDescent="0.3">
      <c r="A27" s="9" t="s">
        <v>5</v>
      </c>
      <c r="B27" s="4">
        <v>514</v>
      </c>
      <c r="C27" s="2">
        <v>1061</v>
      </c>
      <c r="D27" s="10">
        <f t="shared" si="0"/>
        <v>0.48444863336475025</v>
      </c>
      <c r="F27" s="19"/>
      <c r="G27" s="20"/>
      <c r="H27" s="20"/>
    </row>
    <row r="28" spans="1:8" x14ac:dyDescent="0.3">
      <c r="A28" s="9" t="s">
        <v>30</v>
      </c>
      <c r="B28" s="4">
        <v>1428</v>
      </c>
      <c r="C28" s="2">
        <v>2951</v>
      </c>
      <c r="D28" s="10">
        <f t="shared" si="0"/>
        <v>0.48390376143680108</v>
      </c>
      <c r="F28" s="19"/>
      <c r="G28" s="20"/>
      <c r="H28" s="20"/>
    </row>
    <row r="29" spans="1:8" x14ac:dyDescent="0.3">
      <c r="A29" s="9" t="s">
        <v>8</v>
      </c>
      <c r="B29" s="4">
        <v>1844</v>
      </c>
      <c r="C29" s="2">
        <v>3819</v>
      </c>
      <c r="D29" s="10">
        <f t="shared" si="0"/>
        <v>0.48284891332809637</v>
      </c>
      <c r="F29" s="19"/>
      <c r="G29" s="20"/>
      <c r="H29" s="20"/>
    </row>
    <row r="30" spans="1:8" x14ac:dyDescent="0.3">
      <c r="A30" s="9" t="s">
        <v>33</v>
      </c>
      <c r="B30" s="4">
        <v>789</v>
      </c>
      <c r="C30" s="2">
        <v>1640</v>
      </c>
      <c r="D30" s="10">
        <f t="shared" si="0"/>
        <v>0.48109756097560974</v>
      </c>
      <c r="F30" s="19"/>
      <c r="G30" s="20"/>
      <c r="H30" s="20"/>
    </row>
    <row r="31" spans="1:8" x14ac:dyDescent="0.3">
      <c r="A31" s="9" t="s">
        <v>29</v>
      </c>
      <c r="B31" s="4">
        <v>352</v>
      </c>
      <c r="C31" s="2">
        <v>737</v>
      </c>
      <c r="D31" s="10">
        <f t="shared" si="0"/>
        <v>0.47761194029850745</v>
      </c>
      <c r="F31" s="19"/>
      <c r="G31" s="20"/>
      <c r="H31" s="20"/>
    </row>
    <row r="32" spans="1:8" x14ac:dyDescent="0.3">
      <c r="A32" s="9" t="s">
        <v>42</v>
      </c>
      <c r="B32" s="4">
        <v>1946</v>
      </c>
      <c r="C32" s="2">
        <v>4111</v>
      </c>
      <c r="D32" s="10">
        <f t="shared" si="0"/>
        <v>0.47336414497689128</v>
      </c>
      <c r="F32" s="19"/>
      <c r="G32" s="20"/>
      <c r="H32" s="20"/>
    </row>
    <row r="33" spans="1:8" x14ac:dyDescent="0.3">
      <c r="A33" s="9" t="s">
        <v>46</v>
      </c>
      <c r="B33" s="4">
        <v>987</v>
      </c>
      <c r="C33" s="2">
        <v>2155</v>
      </c>
      <c r="D33" s="10">
        <f t="shared" si="0"/>
        <v>0.45800464037122968</v>
      </c>
      <c r="F33" s="19"/>
      <c r="G33" s="20"/>
      <c r="H33" s="20"/>
    </row>
    <row r="34" spans="1:8" x14ac:dyDescent="0.3">
      <c r="A34" s="9" t="s">
        <v>25</v>
      </c>
      <c r="B34" s="4">
        <v>830</v>
      </c>
      <c r="C34" s="2">
        <v>1864</v>
      </c>
      <c r="D34" s="10">
        <f t="shared" si="0"/>
        <v>0.44527896995708155</v>
      </c>
      <c r="F34" s="19"/>
      <c r="G34" s="20"/>
      <c r="H34" s="20"/>
    </row>
    <row r="35" spans="1:8" x14ac:dyDescent="0.3">
      <c r="A35" s="9" t="s">
        <v>15</v>
      </c>
      <c r="B35" s="4">
        <v>237</v>
      </c>
      <c r="C35" s="2">
        <v>534</v>
      </c>
      <c r="D35" s="10">
        <f t="shared" si="0"/>
        <v>0.4438202247191011</v>
      </c>
      <c r="F35" s="19"/>
      <c r="G35" s="20"/>
      <c r="H35" s="20"/>
    </row>
    <row r="36" spans="1:8" x14ac:dyDescent="0.3">
      <c r="A36" s="9" t="s">
        <v>12</v>
      </c>
      <c r="B36" s="4">
        <v>939</v>
      </c>
      <c r="C36" s="2">
        <v>2171</v>
      </c>
      <c r="D36" s="10">
        <f t="shared" si="0"/>
        <v>0.43251957623215109</v>
      </c>
      <c r="F36" s="19"/>
      <c r="G36" s="20"/>
    </row>
    <row r="37" spans="1:8" x14ac:dyDescent="0.3">
      <c r="A37" s="9" t="s">
        <v>39</v>
      </c>
      <c r="B37" s="4">
        <v>1444</v>
      </c>
      <c r="C37" s="2">
        <v>3386</v>
      </c>
      <c r="D37" s="10">
        <f t="shared" si="0"/>
        <v>0.42646190194920258</v>
      </c>
      <c r="F37" s="19"/>
      <c r="G37" s="20"/>
      <c r="H37" s="20"/>
    </row>
    <row r="38" spans="1:8" x14ac:dyDescent="0.3">
      <c r="A38" s="9" t="s">
        <v>11</v>
      </c>
      <c r="B38" s="4">
        <v>385</v>
      </c>
      <c r="C38" s="2">
        <v>966</v>
      </c>
      <c r="D38" s="10">
        <f t="shared" si="0"/>
        <v>0.39855072463768115</v>
      </c>
      <c r="F38" s="19"/>
      <c r="G38" s="20"/>
      <c r="H38" s="20"/>
    </row>
    <row r="39" spans="1:8" x14ac:dyDescent="0.3">
      <c r="A39" s="9" t="s">
        <v>27</v>
      </c>
      <c r="B39" s="4">
        <v>217</v>
      </c>
      <c r="C39" s="2">
        <v>566</v>
      </c>
      <c r="D39" s="10">
        <f t="shared" si="0"/>
        <v>0.3833922261484099</v>
      </c>
      <c r="F39" s="19"/>
      <c r="G39" s="20"/>
      <c r="H39" s="20"/>
    </row>
    <row r="40" spans="1:8" x14ac:dyDescent="0.3">
      <c r="A40" s="9" t="s">
        <v>9</v>
      </c>
      <c r="B40" s="4">
        <v>683</v>
      </c>
      <c r="C40" s="2">
        <v>1793</v>
      </c>
      <c r="D40" s="10">
        <f t="shared" si="0"/>
        <v>0.38092582264361408</v>
      </c>
      <c r="F40" s="19"/>
      <c r="G40" s="20"/>
      <c r="H40" s="20"/>
    </row>
    <row r="41" spans="1:8" x14ac:dyDescent="0.3">
      <c r="A41" s="9" t="s">
        <v>40</v>
      </c>
      <c r="B41" s="4">
        <v>1054</v>
      </c>
      <c r="C41" s="2">
        <v>2903</v>
      </c>
      <c r="D41" s="10">
        <f t="shared" si="0"/>
        <v>0.36307268343093352</v>
      </c>
      <c r="F41" s="19"/>
      <c r="G41" s="20"/>
      <c r="H41" s="20"/>
    </row>
    <row r="42" spans="1:8" x14ac:dyDescent="0.3">
      <c r="A42" s="9" t="s">
        <v>37</v>
      </c>
      <c r="B42" s="4">
        <v>586</v>
      </c>
      <c r="C42" s="2">
        <v>1663</v>
      </c>
      <c r="D42" s="10">
        <f t="shared" si="0"/>
        <v>0.3523752254960914</v>
      </c>
      <c r="F42" s="19"/>
      <c r="G42" s="20"/>
      <c r="H42" s="20"/>
    </row>
    <row r="43" spans="1:8" x14ac:dyDescent="0.3">
      <c r="A43" s="9" t="s">
        <v>38</v>
      </c>
      <c r="B43" s="4">
        <v>13</v>
      </c>
      <c r="C43" s="2">
        <v>61</v>
      </c>
      <c r="D43" s="10">
        <f t="shared" si="0"/>
        <v>0.21311475409836064</v>
      </c>
      <c r="F43" s="19"/>
      <c r="G43" s="20"/>
      <c r="H43" s="20"/>
    </row>
    <row r="44" spans="1:8" x14ac:dyDescent="0.3">
      <c r="A44" s="9" t="s">
        <v>18</v>
      </c>
      <c r="B44" s="4">
        <v>29</v>
      </c>
      <c r="C44" s="2">
        <v>176</v>
      </c>
      <c r="D44" s="10">
        <f t="shared" si="0"/>
        <v>0.16477272727272727</v>
      </c>
      <c r="F44" s="19"/>
      <c r="G44" s="20"/>
      <c r="H44" s="20"/>
    </row>
    <row r="45" spans="1:8" x14ac:dyDescent="0.3">
      <c r="A45" s="9" t="s">
        <v>7</v>
      </c>
      <c r="B45" s="4">
        <v>20</v>
      </c>
      <c r="C45" s="2">
        <v>124</v>
      </c>
      <c r="D45" s="10">
        <f t="shared" si="0"/>
        <v>0.16129032258064516</v>
      </c>
      <c r="F45" s="19"/>
      <c r="G45" s="20"/>
      <c r="H45" s="20"/>
    </row>
    <row r="46" spans="1:8" x14ac:dyDescent="0.3">
      <c r="A46" s="9" t="s">
        <v>36</v>
      </c>
      <c r="B46" s="4">
        <v>49</v>
      </c>
      <c r="C46" s="2">
        <v>318</v>
      </c>
      <c r="D46" s="10">
        <f t="shared" si="0"/>
        <v>0.1540880503144654</v>
      </c>
      <c r="F46" s="19"/>
      <c r="G46" s="20"/>
      <c r="H46" s="20"/>
    </row>
    <row r="47" spans="1:8" ht="15" thickBot="1" x14ac:dyDescent="0.35">
      <c r="A47" s="11" t="s">
        <v>0</v>
      </c>
      <c r="B47" s="12">
        <f>SUM(B2:B46)</f>
        <v>71369</v>
      </c>
      <c r="C47" s="13">
        <f>SUM(C2:C46)</f>
        <v>136917</v>
      </c>
      <c r="D47" s="14">
        <f t="shared" ref="D47" si="1">B47/C47</f>
        <v>0.52125740412074473</v>
      </c>
    </row>
    <row r="49" spans="6:8" x14ac:dyDescent="0.3">
      <c r="F49" s="19"/>
      <c r="G49" s="20"/>
      <c r="H49" s="20"/>
    </row>
    <row r="51" spans="6:8" x14ac:dyDescent="0.3">
      <c r="F51" s="19"/>
      <c r="G51" s="20"/>
      <c r="H51" s="20"/>
    </row>
    <row r="55" spans="6:8" x14ac:dyDescent="0.3">
      <c r="F55" s="19"/>
      <c r="G55" s="20"/>
      <c r="H55" s="20"/>
    </row>
    <row r="56" spans="6:8" x14ac:dyDescent="0.3">
      <c r="F56" s="19"/>
      <c r="G56" s="20"/>
      <c r="H56" s="20"/>
    </row>
    <row r="57" spans="6:8" x14ac:dyDescent="0.3">
      <c r="F57" s="19"/>
      <c r="G57" s="20"/>
    </row>
    <row r="58" spans="6:8" x14ac:dyDescent="0.3">
      <c r="F58" s="19"/>
      <c r="G58" s="20"/>
    </row>
    <row r="59" spans="6:8" x14ac:dyDescent="0.3">
      <c r="F59" s="19"/>
      <c r="G59" s="20"/>
      <c r="H59" s="20"/>
    </row>
    <row r="65" spans="6:8" x14ac:dyDescent="0.3">
      <c r="F65" s="19"/>
      <c r="G65" s="20"/>
      <c r="H65" s="20"/>
    </row>
    <row r="66" spans="6:8" x14ac:dyDescent="0.3">
      <c r="F66" s="19"/>
      <c r="G66" s="20"/>
      <c r="H66" s="20"/>
    </row>
    <row r="67" spans="6:8" x14ac:dyDescent="0.3">
      <c r="F67" s="19"/>
      <c r="G67" s="20"/>
      <c r="H67" s="20"/>
    </row>
  </sheetData>
  <sortState ref="A2:D46">
    <sortCondition descending="1" ref="D2:D4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baseColWidth="10" defaultColWidth="11.44140625" defaultRowHeight="14.4" x14ac:dyDescent="0.3"/>
  <cols>
    <col min="1" max="1" width="29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44140625" style="6"/>
  </cols>
  <sheetData>
    <row r="1" spans="1:7" x14ac:dyDescent="0.3">
      <c r="A1" s="7"/>
      <c r="B1" s="1" t="s">
        <v>3</v>
      </c>
      <c r="C1" s="1" t="s">
        <v>2</v>
      </c>
      <c r="D1" s="8" t="s">
        <v>1</v>
      </c>
    </row>
    <row r="2" spans="1:7" x14ac:dyDescent="0.3">
      <c r="A2" s="9" t="s">
        <v>49</v>
      </c>
      <c r="B2" s="4">
        <f>IFERROR(VLOOKUP($A2,[1]!Tabla_Numerador_VACUNADOS_ZBS,2,FALSE),0)</f>
        <v>70</v>
      </c>
      <c r="C2" s="2">
        <v>85</v>
      </c>
      <c r="D2" s="10">
        <f t="shared" ref="D2:D33" si="0">B2/C2</f>
        <v>0.82352941176470584</v>
      </c>
      <c r="F2" s="19"/>
      <c r="G2" s="20"/>
    </row>
    <row r="3" spans="1:7" x14ac:dyDescent="0.3">
      <c r="A3" s="7" t="s">
        <v>51</v>
      </c>
      <c r="B3" s="4">
        <f>IFERROR(VLOOKUP($A3,[1]!Tabla_Numerador_VACUNADOS_ZBS,2,FALSE),0)</f>
        <v>44</v>
      </c>
      <c r="C3" s="2">
        <v>56</v>
      </c>
      <c r="D3" s="10">
        <f t="shared" si="0"/>
        <v>0.7857142857142857</v>
      </c>
      <c r="F3" s="19"/>
      <c r="G3" s="20"/>
    </row>
    <row r="4" spans="1:7" x14ac:dyDescent="0.3">
      <c r="A4" s="9" t="s">
        <v>50</v>
      </c>
      <c r="B4" s="4">
        <f>IFERROR(VLOOKUP($A4,[1]!Tabla_Numerador_VACUNADOS_ZBS,2,FALSE),0)</f>
        <v>104</v>
      </c>
      <c r="C4" s="2">
        <v>153</v>
      </c>
      <c r="D4" s="10">
        <f t="shared" si="0"/>
        <v>0.6797385620915033</v>
      </c>
      <c r="F4" s="19"/>
      <c r="G4" s="20"/>
    </row>
    <row r="5" spans="1:7" x14ac:dyDescent="0.3">
      <c r="A5" s="9" t="s">
        <v>53</v>
      </c>
      <c r="B5" s="4">
        <f>IFERROR(VLOOKUP($A5,[1]!Tabla_Numerador_VACUNADOS_ZBS,2,FALSE),0)</f>
        <v>191</v>
      </c>
      <c r="C5" s="2">
        <v>281</v>
      </c>
      <c r="D5" s="10">
        <f t="shared" si="0"/>
        <v>0.67971530249110323</v>
      </c>
      <c r="F5" s="19"/>
      <c r="G5" s="20"/>
    </row>
    <row r="6" spans="1:7" x14ac:dyDescent="0.3">
      <c r="A6" s="9" t="s">
        <v>54</v>
      </c>
      <c r="B6" s="4">
        <f>IFERROR(VLOOKUP($A6,[1]!Tabla_Numerador_VACUNADOS_ZBS,2,FALSE),0)</f>
        <v>126</v>
      </c>
      <c r="C6" s="2">
        <v>192</v>
      </c>
      <c r="D6" s="10">
        <f t="shared" si="0"/>
        <v>0.65625</v>
      </c>
      <c r="F6" s="19"/>
      <c r="G6" s="20"/>
    </row>
    <row r="7" spans="1:7" x14ac:dyDescent="0.3">
      <c r="A7" s="9" t="s">
        <v>99</v>
      </c>
      <c r="B7" s="4">
        <f>IFERROR(VLOOKUP($A7,[1]!Tabla_Numerador_VACUNADOS_ZBS,2,FALSE),0)</f>
        <v>26</v>
      </c>
      <c r="C7" s="2">
        <v>40</v>
      </c>
      <c r="D7" s="10">
        <f t="shared" si="0"/>
        <v>0.65</v>
      </c>
      <c r="F7" s="19"/>
      <c r="G7" s="20"/>
    </row>
    <row r="8" spans="1:7" x14ac:dyDescent="0.3">
      <c r="A8" s="9" t="s">
        <v>59</v>
      </c>
      <c r="B8" s="4">
        <f>IFERROR(VLOOKUP($A8,[1]!Tabla_Numerador_VACUNADOS_ZBS,2,FALSE),0)</f>
        <v>83</v>
      </c>
      <c r="C8" s="2">
        <v>133</v>
      </c>
      <c r="D8" s="10">
        <f t="shared" si="0"/>
        <v>0.62406015037593987</v>
      </c>
      <c r="F8" s="19"/>
      <c r="G8" s="20"/>
    </row>
    <row r="9" spans="1:7" x14ac:dyDescent="0.3">
      <c r="A9" s="9" t="s">
        <v>52</v>
      </c>
      <c r="B9" s="4">
        <f>IFERROR(VLOOKUP($A9,[1]!Tabla_Numerador_VACUNADOS_ZBS,2,FALSE),0)</f>
        <v>147</v>
      </c>
      <c r="C9" s="2">
        <v>248</v>
      </c>
      <c r="D9" s="10">
        <f t="shared" si="0"/>
        <v>0.592741935483871</v>
      </c>
      <c r="F9" s="19"/>
      <c r="G9" s="20"/>
    </row>
    <row r="10" spans="1:7" x14ac:dyDescent="0.3">
      <c r="A10" s="7" t="s">
        <v>64</v>
      </c>
      <c r="B10" s="4">
        <f>IFERROR(VLOOKUP($A10,[1]!Tabla_Numerador_VACUNADOS_ZBS,2,FALSE),0)</f>
        <v>198</v>
      </c>
      <c r="C10" s="2">
        <v>336</v>
      </c>
      <c r="D10" s="10">
        <f t="shared" si="0"/>
        <v>0.5892857142857143</v>
      </c>
      <c r="F10" s="19"/>
      <c r="G10" s="20"/>
    </row>
    <row r="11" spans="1:7" x14ac:dyDescent="0.3">
      <c r="A11" s="9" t="s">
        <v>61</v>
      </c>
      <c r="B11" s="4">
        <f>IFERROR(VLOOKUP($A11,[1]!Tabla_Numerador_VACUNADOS_ZBS,2,FALSE),0)</f>
        <v>81</v>
      </c>
      <c r="C11" s="2">
        <v>141</v>
      </c>
      <c r="D11" s="10">
        <f t="shared" si="0"/>
        <v>0.57446808510638303</v>
      </c>
      <c r="F11" s="19"/>
      <c r="G11" s="20"/>
    </row>
    <row r="12" spans="1:7" x14ac:dyDescent="0.3">
      <c r="A12" s="7" t="s">
        <v>60</v>
      </c>
      <c r="B12" s="4">
        <f>IFERROR(VLOOKUP($A12,[1]!Tabla_Numerador_VACUNADOS_ZBS,2,FALSE),0)</f>
        <v>134</v>
      </c>
      <c r="C12" s="2">
        <v>234</v>
      </c>
      <c r="D12" s="10">
        <f t="shared" si="0"/>
        <v>0.57264957264957261</v>
      </c>
      <c r="F12" s="19"/>
      <c r="G12" s="20"/>
    </row>
    <row r="13" spans="1:7" x14ac:dyDescent="0.3">
      <c r="A13" s="9" t="s">
        <v>63</v>
      </c>
      <c r="B13" s="4">
        <f>IFERROR(VLOOKUP($A13,[1]!Tabla_Numerador_VACUNADOS_ZBS,2,FALSE),0)</f>
        <v>97</v>
      </c>
      <c r="C13" s="2">
        <v>172</v>
      </c>
      <c r="D13" s="10">
        <f t="shared" si="0"/>
        <v>0.56395348837209303</v>
      </c>
      <c r="F13" s="19"/>
      <c r="G13" s="20"/>
    </row>
    <row r="14" spans="1:7" x14ac:dyDescent="0.3">
      <c r="A14" s="9" t="s">
        <v>70</v>
      </c>
      <c r="B14" s="4">
        <f>IFERROR(VLOOKUP($A14,[1]!Tabla_Numerador_VACUNADOS_ZBS,2,FALSE),0)</f>
        <v>107</v>
      </c>
      <c r="C14" s="2">
        <v>194</v>
      </c>
      <c r="D14" s="10">
        <f t="shared" si="0"/>
        <v>0.55154639175257736</v>
      </c>
      <c r="F14" s="19"/>
      <c r="G14" s="20"/>
    </row>
    <row r="15" spans="1:7" x14ac:dyDescent="0.3">
      <c r="A15" s="9" t="s">
        <v>69</v>
      </c>
      <c r="B15" s="4">
        <f>IFERROR(VLOOKUP($A15,[1]!Tabla_Numerador_VACUNADOS_ZBS,2,FALSE),0)</f>
        <v>169</v>
      </c>
      <c r="C15" s="2">
        <v>317</v>
      </c>
      <c r="D15" s="10">
        <f t="shared" si="0"/>
        <v>0.53312302839116721</v>
      </c>
      <c r="F15" s="19"/>
      <c r="G15" s="20"/>
    </row>
    <row r="16" spans="1:7" x14ac:dyDescent="0.3">
      <c r="A16" s="7" t="s">
        <v>68</v>
      </c>
      <c r="B16" s="4">
        <f>IFERROR(VLOOKUP($A16,[1]!Tabla_Numerador_VACUNADOS_ZBS,2,FALSE),0)</f>
        <v>57</v>
      </c>
      <c r="C16" s="2">
        <v>110</v>
      </c>
      <c r="D16" s="10">
        <f t="shared" si="0"/>
        <v>0.51818181818181819</v>
      </c>
      <c r="F16" s="19"/>
      <c r="G16" s="20"/>
    </row>
    <row r="17" spans="1:7" x14ac:dyDescent="0.3">
      <c r="A17" s="9" t="s">
        <v>75</v>
      </c>
      <c r="B17" s="4">
        <f>IFERROR(VLOOKUP($A17,[1]!Tabla_Numerador_VACUNADOS_ZBS,2,FALSE),0)</f>
        <v>69</v>
      </c>
      <c r="C17" s="2">
        <v>134</v>
      </c>
      <c r="D17" s="10">
        <f t="shared" si="0"/>
        <v>0.5149253731343284</v>
      </c>
      <c r="F17" s="19"/>
      <c r="G17" s="20"/>
    </row>
    <row r="18" spans="1:7" x14ac:dyDescent="0.3">
      <c r="A18" s="7" t="s">
        <v>90</v>
      </c>
      <c r="B18" s="4">
        <f>IFERROR(VLOOKUP($A18,[1]!Tabla_Numerador_VACUNADOS_ZBS,2,FALSE),0)</f>
        <v>156</v>
      </c>
      <c r="C18" s="2">
        <v>307</v>
      </c>
      <c r="D18" s="10">
        <f t="shared" si="0"/>
        <v>0.50814332247557004</v>
      </c>
      <c r="F18" s="19"/>
      <c r="G18" s="20"/>
    </row>
    <row r="19" spans="1:7" x14ac:dyDescent="0.3">
      <c r="A19" s="7" t="s">
        <v>82</v>
      </c>
      <c r="B19" s="4">
        <f>IFERROR(VLOOKUP($A19,[1]!Tabla_Numerador_VACUNADOS_ZBS,2,FALSE),0)</f>
        <v>109</v>
      </c>
      <c r="C19" s="2">
        <v>217</v>
      </c>
      <c r="D19" s="10">
        <f t="shared" si="0"/>
        <v>0.50230414746543783</v>
      </c>
      <c r="F19" s="19"/>
      <c r="G19" s="20"/>
    </row>
    <row r="20" spans="1:7" x14ac:dyDescent="0.3">
      <c r="A20" s="9" t="s">
        <v>72</v>
      </c>
      <c r="B20" s="4">
        <f>IFERROR(VLOOKUP($A20,[1]!Tabla_Numerador_VACUNADOS_ZBS,2,FALSE),0)</f>
        <v>201</v>
      </c>
      <c r="C20" s="2">
        <v>404</v>
      </c>
      <c r="D20" s="10">
        <f t="shared" si="0"/>
        <v>0.49752475247524752</v>
      </c>
      <c r="F20" s="19"/>
      <c r="G20" s="20"/>
    </row>
    <row r="21" spans="1:7" x14ac:dyDescent="0.3">
      <c r="A21" s="7" t="s">
        <v>67</v>
      </c>
      <c r="B21" s="4">
        <f>IFERROR(VLOOKUP($A21,[1]!Tabla_Numerador_VACUNADOS_ZBS,2,FALSE),0)</f>
        <v>92</v>
      </c>
      <c r="C21" s="2">
        <v>185</v>
      </c>
      <c r="D21" s="10">
        <f t="shared" si="0"/>
        <v>0.49729729729729732</v>
      </c>
      <c r="F21" s="19"/>
      <c r="G21" s="20"/>
    </row>
    <row r="22" spans="1:7" x14ac:dyDescent="0.3">
      <c r="A22" s="7" t="s">
        <v>94</v>
      </c>
      <c r="B22" s="4">
        <f>IFERROR(VLOOKUP($A22,[1]!Tabla_Numerador_VACUNADOS_ZBS,2,FALSE),0)</f>
        <v>154</v>
      </c>
      <c r="C22" s="2">
        <v>310</v>
      </c>
      <c r="D22" s="10">
        <f t="shared" si="0"/>
        <v>0.49677419354838709</v>
      </c>
      <c r="F22" s="19"/>
      <c r="G22" s="20"/>
    </row>
    <row r="23" spans="1:7" x14ac:dyDescent="0.3">
      <c r="A23" s="9" t="s">
        <v>55</v>
      </c>
      <c r="B23" s="4">
        <f>IFERROR(VLOOKUP($A23,[1]!Tabla_Numerador_VACUNADOS_ZBS,2,FALSE),0)</f>
        <v>57</v>
      </c>
      <c r="C23" s="2">
        <v>115</v>
      </c>
      <c r="D23" s="10">
        <f t="shared" si="0"/>
        <v>0.4956521739130435</v>
      </c>
      <c r="F23" s="19"/>
      <c r="G23" s="20"/>
    </row>
    <row r="24" spans="1:7" x14ac:dyDescent="0.3">
      <c r="A24" s="7" t="s">
        <v>79</v>
      </c>
      <c r="B24" s="4">
        <f>IFERROR(VLOOKUP($A24,[1]!Tabla_Numerador_VACUNADOS_ZBS,2,FALSE),0)</f>
        <v>73</v>
      </c>
      <c r="C24" s="2">
        <v>148</v>
      </c>
      <c r="D24" s="10">
        <f t="shared" si="0"/>
        <v>0.49324324324324326</v>
      </c>
      <c r="F24" s="19"/>
      <c r="G24" s="20"/>
    </row>
    <row r="25" spans="1:7" x14ac:dyDescent="0.3">
      <c r="A25" s="7" t="s">
        <v>62</v>
      </c>
      <c r="B25" s="4">
        <f>IFERROR(VLOOKUP($A25,[1]!Tabla_Numerador_VACUNADOS_ZBS,2,FALSE),0)</f>
        <v>68</v>
      </c>
      <c r="C25" s="2">
        <v>138</v>
      </c>
      <c r="D25" s="10">
        <f t="shared" si="0"/>
        <v>0.49275362318840582</v>
      </c>
      <c r="F25" s="19"/>
      <c r="G25" s="20"/>
    </row>
    <row r="26" spans="1:7" x14ac:dyDescent="0.3">
      <c r="A26" s="7" t="s">
        <v>66</v>
      </c>
      <c r="B26" s="4">
        <f>IFERROR(VLOOKUP($A26,[1]!Tabla_Numerador_VACUNADOS_ZBS,2,FALSE),0)</f>
        <v>159</v>
      </c>
      <c r="C26" s="2">
        <v>327</v>
      </c>
      <c r="D26" s="10">
        <f t="shared" si="0"/>
        <v>0.48623853211009177</v>
      </c>
      <c r="F26" s="19"/>
      <c r="G26" s="20"/>
    </row>
    <row r="27" spans="1:7" x14ac:dyDescent="0.3">
      <c r="A27" s="9" t="s">
        <v>65</v>
      </c>
      <c r="B27" s="4">
        <f>IFERROR(VLOOKUP($A27,[1]!Tabla_Numerador_VACUNADOS_ZBS,2,FALSE),0)</f>
        <v>147</v>
      </c>
      <c r="C27" s="2">
        <v>309</v>
      </c>
      <c r="D27" s="10">
        <f t="shared" si="0"/>
        <v>0.47572815533980584</v>
      </c>
      <c r="F27" s="19"/>
      <c r="G27" s="20"/>
    </row>
    <row r="28" spans="1:7" x14ac:dyDescent="0.3">
      <c r="A28" s="7" t="s">
        <v>87</v>
      </c>
      <c r="B28" s="4">
        <f>IFERROR(VLOOKUP($A28,[1]!Tabla_Numerador_VACUNADOS_ZBS,2,FALSE),0)</f>
        <v>106</v>
      </c>
      <c r="C28" s="2">
        <v>224</v>
      </c>
      <c r="D28" s="10">
        <f t="shared" si="0"/>
        <v>0.4732142857142857</v>
      </c>
      <c r="F28" s="19"/>
      <c r="G28" s="20"/>
    </row>
    <row r="29" spans="1:7" x14ac:dyDescent="0.3">
      <c r="A29" s="9" t="s">
        <v>73</v>
      </c>
      <c r="B29" s="4">
        <f>IFERROR(VLOOKUP($A29,[1]!Tabla_Numerador_VACUNADOS_ZBS,2,FALSE),0)</f>
        <v>147</v>
      </c>
      <c r="C29" s="2">
        <v>311</v>
      </c>
      <c r="D29" s="10">
        <f t="shared" si="0"/>
        <v>0.47266881028938906</v>
      </c>
      <c r="F29" s="19"/>
      <c r="G29" s="20"/>
    </row>
    <row r="30" spans="1:7" x14ac:dyDescent="0.3">
      <c r="A30" s="7" t="s">
        <v>83</v>
      </c>
      <c r="B30" s="4">
        <f>IFERROR(VLOOKUP($A30,[1]!Tabla_Numerador_VACUNADOS_ZBS,2,FALSE),0)</f>
        <v>53</v>
      </c>
      <c r="C30" s="2">
        <v>113</v>
      </c>
      <c r="D30" s="10">
        <f t="shared" si="0"/>
        <v>0.46902654867256638</v>
      </c>
      <c r="F30" s="19"/>
      <c r="G30" s="20"/>
    </row>
    <row r="31" spans="1:7" x14ac:dyDescent="0.3">
      <c r="A31" s="7" t="s">
        <v>84</v>
      </c>
      <c r="B31" s="4">
        <f>IFERROR(VLOOKUP($A31,[1]!Tabla_Numerador_VACUNADOS_ZBS,2,FALSE),0)</f>
        <v>141</v>
      </c>
      <c r="C31" s="2">
        <v>301</v>
      </c>
      <c r="D31" s="10">
        <f t="shared" si="0"/>
        <v>0.46843853820598008</v>
      </c>
      <c r="F31" s="19"/>
      <c r="G31" s="20"/>
    </row>
    <row r="32" spans="1:7" x14ac:dyDescent="0.3">
      <c r="A32" s="9" t="s">
        <v>57</v>
      </c>
      <c r="B32" s="4">
        <f>IFERROR(VLOOKUP($A32,[1]!Tabla_Numerador_VACUNADOS_ZBS,2,FALSE),0)</f>
        <v>68</v>
      </c>
      <c r="C32" s="2">
        <v>147</v>
      </c>
      <c r="D32" s="10">
        <f t="shared" si="0"/>
        <v>0.46258503401360546</v>
      </c>
      <c r="F32" s="19"/>
      <c r="G32" s="20"/>
    </row>
    <row r="33" spans="1:7" x14ac:dyDescent="0.3">
      <c r="A33" s="9" t="s">
        <v>92</v>
      </c>
      <c r="B33" s="4">
        <f>IFERROR(VLOOKUP($A33,[1]!Tabla_Numerador_VACUNADOS_ZBS,2,FALSE),0)</f>
        <v>74</v>
      </c>
      <c r="C33" s="2">
        <v>164</v>
      </c>
      <c r="D33" s="10">
        <f t="shared" si="0"/>
        <v>0.45121951219512196</v>
      </c>
      <c r="F33" s="19"/>
      <c r="G33" s="20"/>
    </row>
    <row r="34" spans="1:7" x14ac:dyDescent="0.3">
      <c r="A34" s="9" t="s">
        <v>71</v>
      </c>
      <c r="B34" s="4">
        <f>IFERROR(VLOOKUP($A34,[1]!Tabla_Numerador_VACUNADOS_ZBS,2,FALSE),0)</f>
        <v>107</v>
      </c>
      <c r="C34" s="2">
        <v>243</v>
      </c>
      <c r="D34" s="10">
        <f t="shared" ref="D34:D65" si="1">B34/C34</f>
        <v>0.44032921810699588</v>
      </c>
      <c r="F34" s="19"/>
      <c r="G34" s="20"/>
    </row>
    <row r="35" spans="1:7" x14ac:dyDescent="0.3">
      <c r="A35" s="9" t="s">
        <v>58</v>
      </c>
      <c r="B35" s="4">
        <f>IFERROR(VLOOKUP($A35,[1]!Tabla_Numerador_VACUNADOS_ZBS,2,FALSE),0)</f>
        <v>99</v>
      </c>
      <c r="C35" s="2">
        <v>226</v>
      </c>
      <c r="D35" s="10">
        <f t="shared" si="1"/>
        <v>0.43805309734513276</v>
      </c>
      <c r="F35" s="19"/>
      <c r="G35" s="20"/>
    </row>
    <row r="36" spans="1:7" x14ac:dyDescent="0.3">
      <c r="A36" s="9" t="s">
        <v>76</v>
      </c>
      <c r="B36" s="4">
        <f>IFERROR(VLOOKUP($A36,[1]!Tabla_Numerador_VACUNADOS_ZBS,2,FALSE),0)</f>
        <v>76</v>
      </c>
      <c r="C36" s="2">
        <v>174</v>
      </c>
      <c r="D36" s="10">
        <f t="shared" si="1"/>
        <v>0.43678160919540232</v>
      </c>
      <c r="F36" s="19"/>
      <c r="G36" s="20"/>
    </row>
    <row r="37" spans="1:7" x14ac:dyDescent="0.3">
      <c r="A37" s="9" t="s">
        <v>89</v>
      </c>
      <c r="B37" s="4">
        <f>IFERROR(VLOOKUP($A37,[1]!Tabla_Numerador_VACUNADOS_ZBS,2,FALSE),0)</f>
        <v>92</v>
      </c>
      <c r="C37" s="2">
        <v>212</v>
      </c>
      <c r="D37" s="10">
        <f t="shared" si="1"/>
        <v>0.43396226415094341</v>
      </c>
      <c r="F37" s="19"/>
      <c r="G37" s="20"/>
    </row>
    <row r="38" spans="1:7" x14ac:dyDescent="0.3">
      <c r="A38" s="15" t="s">
        <v>56</v>
      </c>
      <c r="B38" s="4">
        <f>IFERROR(VLOOKUP($A38,[1]!Tabla_Numerador_VACUNADOS_ZBS,2,FALSE),0)</f>
        <v>74</v>
      </c>
      <c r="C38" s="2">
        <v>171</v>
      </c>
      <c r="D38" s="10">
        <f t="shared" si="1"/>
        <v>0.43274853801169588</v>
      </c>
      <c r="F38" s="19"/>
      <c r="G38" s="20"/>
    </row>
    <row r="39" spans="1:7" x14ac:dyDescent="0.3">
      <c r="A39" s="7" t="s">
        <v>95</v>
      </c>
      <c r="B39" s="4">
        <f>IFERROR(VLOOKUP($A39,[1]!Tabla_Numerador_VACUNADOS_ZBS,2,FALSE),0)</f>
        <v>110</v>
      </c>
      <c r="C39" s="2">
        <v>256</v>
      </c>
      <c r="D39" s="10">
        <f t="shared" si="1"/>
        <v>0.4296875</v>
      </c>
      <c r="F39" s="19"/>
      <c r="G39" s="20"/>
    </row>
    <row r="40" spans="1:7" x14ac:dyDescent="0.3">
      <c r="A40" s="9" t="s">
        <v>77</v>
      </c>
      <c r="B40" s="4">
        <f>IFERROR(VLOOKUP($A40,[1]!Tabla_Numerador_VACUNADOS_ZBS,2,FALSE),0)</f>
        <v>59</v>
      </c>
      <c r="C40" s="2">
        <v>138</v>
      </c>
      <c r="D40" s="10">
        <f t="shared" si="1"/>
        <v>0.42753623188405798</v>
      </c>
      <c r="F40" s="19"/>
      <c r="G40" s="20"/>
    </row>
    <row r="41" spans="1:7" x14ac:dyDescent="0.3">
      <c r="A41" s="7" t="s">
        <v>78</v>
      </c>
      <c r="B41" s="4">
        <f>IFERROR(VLOOKUP($A41,[1]!Tabla_Numerador_VACUNADOS_ZBS,2,FALSE),0)</f>
        <v>56</v>
      </c>
      <c r="C41" s="2">
        <v>132</v>
      </c>
      <c r="D41" s="10">
        <f t="shared" si="1"/>
        <v>0.42424242424242425</v>
      </c>
      <c r="F41" s="19"/>
      <c r="G41" s="20"/>
    </row>
    <row r="42" spans="1:7" x14ac:dyDescent="0.3">
      <c r="A42" s="9" t="s">
        <v>74</v>
      </c>
      <c r="B42" s="4">
        <f>IFERROR(VLOOKUP($A42,[1]!Tabla_Numerador_VACUNADOS_ZBS,2,FALSE),0)</f>
        <v>115</v>
      </c>
      <c r="C42" s="2">
        <v>280</v>
      </c>
      <c r="D42" s="10">
        <f t="shared" si="1"/>
        <v>0.4107142857142857</v>
      </c>
      <c r="F42" s="19"/>
      <c r="G42" s="20"/>
    </row>
    <row r="43" spans="1:7" x14ac:dyDescent="0.3">
      <c r="A43" s="9" t="s">
        <v>81</v>
      </c>
      <c r="B43" s="4">
        <f>IFERROR(VLOOKUP($A43,[1]!Tabla_Numerador_VACUNADOS_ZBS,2,FALSE),0)</f>
        <v>154</v>
      </c>
      <c r="C43" s="2">
        <v>379</v>
      </c>
      <c r="D43" s="10">
        <f t="shared" si="1"/>
        <v>0.40633245382585753</v>
      </c>
      <c r="F43" s="19"/>
      <c r="G43" s="20"/>
    </row>
    <row r="44" spans="1:7" x14ac:dyDescent="0.3">
      <c r="A44" s="7" t="s">
        <v>101</v>
      </c>
      <c r="B44" s="4">
        <f>IFERROR(VLOOKUP($A44,[1]!Tabla_Numerador_VACUNADOS_ZBS,2,FALSE),0)</f>
        <v>71</v>
      </c>
      <c r="C44" s="2">
        <v>176</v>
      </c>
      <c r="D44" s="10">
        <f t="shared" si="1"/>
        <v>0.40340909090909088</v>
      </c>
      <c r="F44" s="19"/>
      <c r="G44" s="20"/>
    </row>
    <row r="45" spans="1:7" x14ac:dyDescent="0.3">
      <c r="A45" s="9" t="s">
        <v>100</v>
      </c>
      <c r="B45" s="4">
        <f>IFERROR(VLOOKUP($A45,[1]!Tabla_Numerador_VACUNADOS_ZBS,2,FALSE),0)</f>
        <v>36</v>
      </c>
      <c r="C45" s="2">
        <v>91</v>
      </c>
      <c r="D45" s="10">
        <f t="shared" si="1"/>
        <v>0.39560439560439559</v>
      </c>
      <c r="F45" s="19"/>
      <c r="G45" s="20"/>
    </row>
    <row r="46" spans="1:7" x14ac:dyDescent="0.3">
      <c r="A46" s="7" t="s">
        <v>86</v>
      </c>
      <c r="B46" s="4">
        <f>IFERROR(VLOOKUP($A46,[1]!Tabla_Numerador_VACUNADOS_ZBS,2,FALSE),0)</f>
        <v>156</v>
      </c>
      <c r="C46" s="2">
        <v>417</v>
      </c>
      <c r="D46" s="10">
        <f t="shared" si="1"/>
        <v>0.37410071942446044</v>
      </c>
      <c r="F46" s="19"/>
      <c r="G46" s="20"/>
    </row>
    <row r="47" spans="1:7" x14ac:dyDescent="0.3">
      <c r="A47" s="9" t="s">
        <v>85</v>
      </c>
      <c r="B47" s="4">
        <f>IFERROR(VLOOKUP($A47,[1]!Tabla_Numerador_VACUNADOS_ZBS,2,FALSE),0)</f>
        <v>126</v>
      </c>
      <c r="C47" s="2">
        <v>337</v>
      </c>
      <c r="D47" s="10">
        <f t="shared" si="1"/>
        <v>0.37388724035608306</v>
      </c>
      <c r="F47" s="19"/>
      <c r="G47" s="20"/>
    </row>
    <row r="48" spans="1:7" x14ac:dyDescent="0.3">
      <c r="A48" s="9" t="s">
        <v>97</v>
      </c>
      <c r="B48" s="4">
        <f>IFERROR(VLOOKUP($A48,[1]!Tabla_Numerador_VACUNADOS_ZBS,2,FALSE),0)</f>
        <v>167</v>
      </c>
      <c r="C48" s="2">
        <v>456</v>
      </c>
      <c r="D48" s="10">
        <f t="shared" si="1"/>
        <v>0.36622807017543857</v>
      </c>
      <c r="F48" s="19"/>
      <c r="G48" s="20"/>
    </row>
    <row r="49" spans="1:7" x14ac:dyDescent="0.3">
      <c r="A49" s="7" t="s">
        <v>102</v>
      </c>
      <c r="B49" s="4">
        <f>IFERROR(VLOOKUP($A49,[1]!Tabla_Numerador_VACUNADOS_ZBS,2,FALSE),0)</f>
        <v>71</v>
      </c>
      <c r="C49" s="2">
        <v>200</v>
      </c>
      <c r="D49" s="10">
        <f t="shared" si="1"/>
        <v>0.35499999999999998</v>
      </c>
      <c r="F49" s="19"/>
      <c r="G49" s="20"/>
    </row>
    <row r="50" spans="1:7" x14ac:dyDescent="0.3">
      <c r="A50" s="9" t="s">
        <v>80</v>
      </c>
      <c r="B50" s="4">
        <f>IFERROR(VLOOKUP($A50,[1]!Tabla_Numerador_VACUNADOS_ZBS,2,FALSE),0)</f>
        <v>101</v>
      </c>
      <c r="C50" s="2">
        <v>287</v>
      </c>
      <c r="D50" s="10">
        <f t="shared" si="1"/>
        <v>0.3519163763066202</v>
      </c>
      <c r="F50" s="19"/>
      <c r="G50" s="20"/>
    </row>
    <row r="51" spans="1:7" x14ac:dyDescent="0.3">
      <c r="A51" s="7" t="s">
        <v>96</v>
      </c>
      <c r="B51" s="4">
        <f>IFERROR(VLOOKUP($A51,[1]!Tabla_Numerador_VACUNADOS_ZBS,2,FALSE),0)</f>
        <v>107</v>
      </c>
      <c r="C51" s="2">
        <v>322</v>
      </c>
      <c r="D51" s="10">
        <f t="shared" si="1"/>
        <v>0.33229813664596275</v>
      </c>
      <c r="F51" s="19"/>
      <c r="G51" s="20"/>
    </row>
    <row r="52" spans="1:7" x14ac:dyDescent="0.3">
      <c r="A52" s="7" t="s">
        <v>111</v>
      </c>
      <c r="B52" s="4">
        <f>IFERROR(VLOOKUP($A52,[1]!Tabla_Numerador_VACUNADOS_ZBS,2,FALSE),0)</f>
        <v>51</v>
      </c>
      <c r="C52" s="2">
        <v>155</v>
      </c>
      <c r="D52" s="10">
        <f t="shared" si="1"/>
        <v>0.32903225806451614</v>
      </c>
      <c r="F52" s="19"/>
      <c r="G52" s="20"/>
    </row>
    <row r="53" spans="1:7" x14ac:dyDescent="0.3">
      <c r="A53" s="7" t="s">
        <v>98</v>
      </c>
      <c r="B53" s="4">
        <f>IFERROR(VLOOKUP($A53,[1]!Tabla_Numerador_VACUNADOS_ZBS,2,FALSE),0)</f>
        <v>75</v>
      </c>
      <c r="C53" s="2">
        <v>228</v>
      </c>
      <c r="D53" s="10">
        <f t="shared" si="1"/>
        <v>0.32894736842105265</v>
      </c>
      <c r="F53" s="19"/>
      <c r="G53" s="20"/>
    </row>
    <row r="54" spans="1:7" x14ac:dyDescent="0.3">
      <c r="A54" s="9" t="s">
        <v>88</v>
      </c>
      <c r="B54" s="4">
        <f>IFERROR(VLOOKUP($A54,[1]!Tabla_Numerador_VACUNADOS_ZBS,2,FALSE),0)</f>
        <v>89</v>
      </c>
      <c r="C54" s="2">
        <v>277</v>
      </c>
      <c r="D54" s="10">
        <f t="shared" si="1"/>
        <v>0.32129963898916969</v>
      </c>
      <c r="F54" s="19"/>
      <c r="G54" s="20"/>
    </row>
    <row r="55" spans="1:7" x14ac:dyDescent="0.3">
      <c r="A55" s="7" t="s">
        <v>116</v>
      </c>
      <c r="B55" s="4">
        <f>IFERROR(VLOOKUP($A55,[1]!Tabla_Numerador_VACUNADOS_ZBS,2,FALSE),0)</f>
        <v>60</v>
      </c>
      <c r="C55" s="2">
        <v>190</v>
      </c>
      <c r="D55" s="10">
        <f t="shared" si="1"/>
        <v>0.31578947368421051</v>
      </c>
      <c r="F55" s="19"/>
      <c r="G55" s="20"/>
    </row>
    <row r="56" spans="1:7" x14ac:dyDescent="0.3">
      <c r="A56" s="7" t="s">
        <v>93</v>
      </c>
      <c r="B56" s="4">
        <f>IFERROR(VLOOKUP($A56,[1]!Tabla_Numerador_VACUNADOS_ZBS,2,FALSE),0)</f>
        <v>60</v>
      </c>
      <c r="C56" s="2">
        <v>192</v>
      </c>
      <c r="D56" s="10">
        <f t="shared" si="1"/>
        <v>0.3125</v>
      </c>
      <c r="F56" s="19"/>
      <c r="G56" s="20"/>
    </row>
    <row r="57" spans="1:7" x14ac:dyDescent="0.3">
      <c r="A57" s="7" t="s">
        <v>126</v>
      </c>
      <c r="B57" s="4">
        <f>IFERROR(VLOOKUP($A57,[1]!Tabla_Numerador_VACUNADOS_ZBS,2,FALSE),0)</f>
        <v>24</v>
      </c>
      <c r="C57" s="2">
        <v>78</v>
      </c>
      <c r="D57" s="10">
        <f t="shared" si="1"/>
        <v>0.30769230769230771</v>
      </c>
      <c r="F57" s="19"/>
      <c r="G57" s="20"/>
    </row>
    <row r="58" spans="1:7" x14ac:dyDescent="0.3">
      <c r="A58" s="7" t="s">
        <v>91</v>
      </c>
      <c r="B58" s="4">
        <f>IFERROR(VLOOKUP($A58,[1]!Tabla_Numerador_VACUNADOS_ZBS,2,FALSE),0)</f>
        <v>124</v>
      </c>
      <c r="C58" s="2">
        <v>404</v>
      </c>
      <c r="D58" s="10">
        <f t="shared" si="1"/>
        <v>0.30693069306930693</v>
      </c>
      <c r="F58" s="19"/>
      <c r="G58" s="20"/>
    </row>
    <row r="59" spans="1:7" x14ac:dyDescent="0.3">
      <c r="A59" s="9" t="s">
        <v>103</v>
      </c>
      <c r="B59" s="4">
        <f>IFERROR(VLOOKUP($A59,[1]!Tabla_Numerador_VACUNADOS_ZBS,2,FALSE),0)</f>
        <v>77</v>
      </c>
      <c r="C59" s="2">
        <v>260</v>
      </c>
      <c r="D59" s="10">
        <f t="shared" si="1"/>
        <v>0.29615384615384616</v>
      </c>
      <c r="F59" s="19"/>
      <c r="G59" s="20"/>
    </row>
    <row r="60" spans="1:7" x14ac:dyDescent="0.3">
      <c r="A60" s="7" t="s">
        <v>120</v>
      </c>
      <c r="B60" s="4">
        <f>IFERROR(VLOOKUP($A60,[1]!Tabla_Numerador_VACUNADOS_ZBS,2,FALSE),0)</f>
        <v>108</v>
      </c>
      <c r="C60" s="2">
        <v>386</v>
      </c>
      <c r="D60" s="10">
        <f t="shared" si="1"/>
        <v>0.27979274611398963</v>
      </c>
      <c r="F60" s="19"/>
      <c r="G60" s="20"/>
    </row>
    <row r="61" spans="1:7" x14ac:dyDescent="0.3">
      <c r="A61" s="7" t="s">
        <v>106</v>
      </c>
      <c r="B61" s="4">
        <f>IFERROR(VLOOKUP($A61,[1]!Tabla_Numerador_VACUNADOS_ZBS,2,FALSE),0)</f>
        <v>114</v>
      </c>
      <c r="C61" s="2">
        <v>413</v>
      </c>
      <c r="D61" s="10">
        <f t="shared" si="1"/>
        <v>0.27602905569007263</v>
      </c>
      <c r="F61" s="19"/>
      <c r="G61" s="20"/>
    </row>
    <row r="62" spans="1:7" x14ac:dyDescent="0.3">
      <c r="A62" s="7" t="s">
        <v>118</v>
      </c>
      <c r="B62" s="4">
        <f>IFERROR(VLOOKUP($A62,[1]!Tabla_Numerador_VACUNADOS_ZBS,2,FALSE),0)</f>
        <v>78</v>
      </c>
      <c r="C62" s="2">
        <v>284</v>
      </c>
      <c r="D62" s="10">
        <f t="shared" si="1"/>
        <v>0.27464788732394368</v>
      </c>
      <c r="F62" s="19"/>
      <c r="G62" s="20"/>
    </row>
    <row r="63" spans="1:7" x14ac:dyDescent="0.3">
      <c r="A63" s="7" t="s">
        <v>114</v>
      </c>
      <c r="B63" s="4">
        <f>IFERROR(VLOOKUP($A63,[1]!Tabla_Numerador_VACUNADOS_ZBS,2,FALSE),0)</f>
        <v>50</v>
      </c>
      <c r="C63" s="2">
        <v>186</v>
      </c>
      <c r="D63" s="10">
        <f t="shared" si="1"/>
        <v>0.26881720430107525</v>
      </c>
      <c r="F63" s="19"/>
      <c r="G63" s="20"/>
    </row>
    <row r="64" spans="1:7" x14ac:dyDescent="0.3">
      <c r="A64" s="9" t="s">
        <v>109</v>
      </c>
      <c r="B64" s="4">
        <f>IFERROR(VLOOKUP($A64,[1]!Tabla_Numerador_VACUNADOS_ZBS,2,FALSE),0)</f>
        <v>52</v>
      </c>
      <c r="C64" s="2">
        <v>196</v>
      </c>
      <c r="D64" s="10">
        <f t="shared" si="1"/>
        <v>0.26530612244897961</v>
      </c>
      <c r="F64" s="19"/>
      <c r="G64" s="20"/>
    </row>
    <row r="65" spans="1:7" x14ac:dyDescent="0.3">
      <c r="A65" s="9" t="s">
        <v>115</v>
      </c>
      <c r="B65" s="4">
        <f>IFERROR(VLOOKUP($A65,[1]!Tabla_Numerador_VACUNADOS_ZBS,2,FALSE),0)</f>
        <v>77</v>
      </c>
      <c r="C65" s="2">
        <v>292</v>
      </c>
      <c r="D65" s="10">
        <f t="shared" si="1"/>
        <v>0.2636986301369863</v>
      </c>
      <c r="F65" s="19"/>
      <c r="G65" s="20"/>
    </row>
    <row r="66" spans="1:7" x14ac:dyDescent="0.3">
      <c r="A66" s="9" t="s">
        <v>104</v>
      </c>
      <c r="B66" s="4">
        <f>IFERROR(VLOOKUP($A66,[1]!Tabla_Numerador_VACUNADOS_ZBS,2,FALSE),0)</f>
        <v>67</v>
      </c>
      <c r="C66" s="2">
        <v>263</v>
      </c>
      <c r="D66" s="10">
        <f t="shared" ref="D66:D97" si="2">B66/C66</f>
        <v>0.25475285171102663</v>
      </c>
      <c r="F66" s="19"/>
      <c r="G66" s="20"/>
    </row>
    <row r="67" spans="1:7" x14ac:dyDescent="0.3">
      <c r="A67" s="9" t="s">
        <v>110</v>
      </c>
      <c r="B67" s="4">
        <f>IFERROR(VLOOKUP($A67,[1]!Tabla_Numerador_VACUNADOS_ZBS,2,FALSE),0)</f>
        <v>37</v>
      </c>
      <c r="C67" s="2">
        <v>154</v>
      </c>
      <c r="D67" s="10">
        <f t="shared" si="2"/>
        <v>0.24025974025974026</v>
      </c>
      <c r="F67" s="19"/>
      <c r="G67" s="20"/>
    </row>
    <row r="68" spans="1:7" x14ac:dyDescent="0.3">
      <c r="A68" s="9" t="s">
        <v>105</v>
      </c>
      <c r="B68" s="4">
        <f>IFERROR(VLOOKUP($A68,[1]!Tabla_Numerador_VACUNADOS_ZBS,2,FALSE),0)</f>
        <v>45</v>
      </c>
      <c r="C68" s="2">
        <v>195</v>
      </c>
      <c r="D68" s="10">
        <f t="shared" si="2"/>
        <v>0.23076923076923078</v>
      </c>
      <c r="F68" s="19"/>
      <c r="G68" s="20"/>
    </row>
    <row r="69" spans="1:7" x14ac:dyDescent="0.3">
      <c r="A69" s="9" t="s">
        <v>119</v>
      </c>
      <c r="B69" s="4">
        <f>IFERROR(VLOOKUP($A69,[1]!Tabla_Numerador_VACUNADOS_ZBS,2,FALSE),0)</f>
        <v>45</v>
      </c>
      <c r="C69" s="2">
        <v>196</v>
      </c>
      <c r="D69" s="10">
        <f t="shared" si="2"/>
        <v>0.22959183673469388</v>
      </c>
      <c r="F69" s="19"/>
      <c r="G69" s="20"/>
    </row>
    <row r="70" spans="1:7" x14ac:dyDescent="0.3">
      <c r="A70" s="7" t="s">
        <v>124</v>
      </c>
      <c r="B70" s="4">
        <f>IFERROR(VLOOKUP($A70,[1]!Tabla_Numerador_VACUNADOS_ZBS,2,FALSE),0)</f>
        <v>26</v>
      </c>
      <c r="C70" s="2">
        <v>119</v>
      </c>
      <c r="D70" s="10">
        <f t="shared" si="2"/>
        <v>0.21848739495798319</v>
      </c>
      <c r="F70" s="19"/>
      <c r="G70" s="20"/>
    </row>
    <row r="71" spans="1:7" x14ac:dyDescent="0.3">
      <c r="A71" s="7" t="s">
        <v>130</v>
      </c>
      <c r="B71" s="4">
        <f>IFERROR(VLOOKUP($A71,[1]!Tabla_Numerador_VACUNADOS_ZBS,2,FALSE),0)</f>
        <v>28</v>
      </c>
      <c r="C71" s="2">
        <v>129</v>
      </c>
      <c r="D71" s="10">
        <f t="shared" si="2"/>
        <v>0.21705426356589147</v>
      </c>
      <c r="F71" s="19"/>
      <c r="G71" s="20"/>
    </row>
    <row r="72" spans="1:7" x14ac:dyDescent="0.3">
      <c r="A72" s="7" t="s">
        <v>121</v>
      </c>
      <c r="B72" s="4">
        <f>IFERROR(VLOOKUP($A72,[1]!Tabla_Numerador_VACUNADOS_ZBS,2,FALSE),0)</f>
        <v>76</v>
      </c>
      <c r="C72" s="2">
        <v>376</v>
      </c>
      <c r="D72" s="10">
        <f t="shared" si="2"/>
        <v>0.20212765957446807</v>
      </c>
      <c r="F72" s="19"/>
      <c r="G72" s="20"/>
    </row>
    <row r="73" spans="1:7" x14ac:dyDescent="0.3">
      <c r="A73" s="7" t="s">
        <v>113</v>
      </c>
      <c r="B73" s="4">
        <f>IFERROR(VLOOKUP($A73,[1]!Tabla_Numerador_VACUNADOS_ZBS,2,FALSE),0)</f>
        <v>13</v>
      </c>
      <c r="C73" s="2">
        <v>65</v>
      </c>
      <c r="D73" s="10">
        <f t="shared" si="2"/>
        <v>0.2</v>
      </c>
      <c r="F73" s="19"/>
      <c r="G73" s="20"/>
    </row>
    <row r="74" spans="1:7" x14ac:dyDescent="0.3">
      <c r="A74" s="7" t="s">
        <v>107</v>
      </c>
      <c r="B74" s="4">
        <f>IFERROR(VLOOKUP($A74,[1]!Tabla_Numerador_VACUNADOS_ZBS,2,FALSE),0)</f>
        <v>5</v>
      </c>
      <c r="C74" s="2">
        <v>26</v>
      </c>
      <c r="D74" s="10">
        <f t="shared" si="2"/>
        <v>0.19230769230769232</v>
      </c>
      <c r="F74" s="19"/>
      <c r="G74" s="20"/>
    </row>
    <row r="75" spans="1:7" x14ac:dyDescent="0.3">
      <c r="A75" s="9" t="s">
        <v>108</v>
      </c>
      <c r="B75" s="4">
        <f>IFERROR(VLOOKUP($A75,[1]!Tabla_Numerador_VACUNADOS_ZBS,2,FALSE),0)</f>
        <v>40</v>
      </c>
      <c r="C75" s="2">
        <v>210</v>
      </c>
      <c r="D75" s="10">
        <f t="shared" si="2"/>
        <v>0.19047619047619047</v>
      </c>
      <c r="F75" s="19"/>
      <c r="G75" s="20"/>
    </row>
    <row r="76" spans="1:7" x14ac:dyDescent="0.3">
      <c r="A76" s="7" t="s">
        <v>132</v>
      </c>
      <c r="B76" s="4">
        <f>IFERROR(VLOOKUP($A76,[1]!Tabla_Numerador_VACUNADOS_ZBS,2,FALSE),0)</f>
        <v>26</v>
      </c>
      <c r="C76" s="2">
        <v>138</v>
      </c>
      <c r="D76" s="10">
        <f t="shared" si="2"/>
        <v>0.18840579710144928</v>
      </c>
      <c r="F76" s="19"/>
      <c r="G76" s="20"/>
    </row>
    <row r="77" spans="1:7" x14ac:dyDescent="0.3">
      <c r="A77" s="9" t="s">
        <v>112</v>
      </c>
      <c r="B77" s="4">
        <f>IFERROR(VLOOKUP($A77,[1]!Tabla_Numerador_VACUNADOS_ZBS,2,FALSE),0)</f>
        <v>32</v>
      </c>
      <c r="C77" s="2">
        <v>175</v>
      </c>
      <c r="D77" s="10">
        <f t="shared" si="2"/>
        <v>0.18285714285714286</v>
      </c>
      <c r="F77" s="19"/>
      <c r="G77" s="20"/>
    </row>
    <row r="78" spans="1:7" x14ac:dyDescent="0.3">
      <c r="A78" s="9" t="s">
        <v>123</v>
      </c>
      <c r="B78" s="4">
        <f>IFERROR(VLOOKUP($A78,[1]!Tabla_Numerador_VACUNADOS_ZBS,2,FALSE),0)</f>
        <v>9</v>
      </c>
      <c r="C78" s="2">
        <v>55</v>
      </c>
      <c r="D78" s="10">
        <f t="shared" si="2"/>
        <v>0.16363636363636364</v>
      </c>
      <c r="F78" s="19"/>
      <c r="G78" s="20"/>
    </row>
    <row r="79" spans="1:7" x14ac:dyDescent="0.3">
      <c r="A79" s="7" t="s">
        <v>122</v>
      </c>
      <c r="B79" s="4">
        <f>IFERROR(VLOOKUP($A79,[1]!Tabla_Numerador_VACUNADOS_ZBS,2,FALSE),0)</f>
        <v>65</v>
      </c>
      <c r="C79" s="2">
        <v>401</v>
      </c>
      <c r="D79" s="10">
        <f t="shared" si="2"/>
        <v>0.16209476309226933</v>
      </c>
      <c r="F79" s="19"/>
      <c r="G79" s="20"/>
    </row>
    <row r="80" spans="1:7" x14ac:dyDescent="0.3">
      <c r="A80" s="9" t="s">
        <v>125</v>
      </c>
      <c r="B80" s="4">
        <f>IFERROR(VLOOKUP($A80,[1]!Tabla_Numerador_VACUNADOS_ZBS,2,FALSE),0)</f>
        <v>14</v>
      </c>
      <c r="C80" s="2">
        <v>90</v>
      </c>
      <c r="D80" s="10">
        <f t="shared" si="2"/>
        <v>0.15555555555555556</v>
      </c>
      <c r="F80" s="19"/>
      <c r="G80" s="20"/>
    </row>
    <row r="81" spans="1:7" x14ac:dyDescent="0.3">
      <c r="A81" s="7" t="s">
        <v>128</v>
      </c>
      <c r="B81" s="4">
        <f>IFERROR(VLOOKUP($A81,[1]!Tabla_Numerador_VACUNADOS_ZBS,2,FALSE),0)</f>
        <v>26</v>
      </c>
      <c r="C81" s="2">
        <v>170</v>
      </c>
      <c r="D81" s="10">
        <f t="shared" si="2"/>
        <v>0.15294117647058825</v>
      </c>
      <c r="F81" s="19"/>
      <c r="G81" s="20"/>
    </row>
    <row r="82" spans="1:7" x14ac:dyDescent="0.3">
      <c r="A82" s="9" t="s">
        <v>127</v>
      </c>
      <c r="B82" s="4">
        <f>IFERROR(VLOOKUP($A82,[1]!Tabla_Numerador_VACUNADOS_ZBS,2,FALSE),0)</f>
        <v>35</v>
      </c>
      <c r="C82" s="2">
        <v>251</v>
      </c>
      <c r="D82" s="10">
        <f t="shared" si="2"/>
        <v>0.1394422310756972</v>
      </c>
      <c r="F82" s="19"/>
      <c r="G82" s="20"/>
    </row>
    <row r="83" spans="1:7" x14ac:dyDescent="0.3">
      <c r="A83" s="7" t="s">
        <v>117</v>
      </c>
      <c r="B83" s="4">
        <f>IFERROR(VLOOKUP($A83,[1]!Tabla_Numerador_VACUNADOS_ZBS,2,FALSE),0)</f>
        <v>26</v>
      </c>
      <c r="C83" s="2">
        <v>246</v>
      </c>
      <c r="D83" s="10">
        <f t="shared" si="2"/>
        <v>0.10569105691056911</v>
      </c>
      <c r="F83" s="19"/>
      <c r="G83" s="20"/>
    </row>
    <row r="84" spans="1:7" x14ac:dyDescent="0.3">
      <c r="A84" s="7" t="s">
        <v>131</v>
      </c>
      <c r="B84" s="4">
        <f>IFERROR(VLOOKUP($A84,[1]!Tabla_Numerador_VACUNADOS_ZBS,2,FALSE),0)</f>
        <v>16</v>
      </c>
      <c r="C84" s="2">
        <v>195</v>
      </c>
      <c r="D84" s="10">
        <f t="shared" si="2"/>
        <v>8.2051282051282051E-2</v>
      </c>
      <c r="F84" s="19"/>
      <c r="G84" s="20"/>
    </row>
    <row r="85" spans="1:7" x14ac:dyDescent="0.3">
      <c r="A85" s="9" t="s">
        <v>129</v>
      </c>
      <c r="B85" s="4">
        <f>IFERROR(VLOOKUP($A85,[1]!Tabla_Numerador_VACUNADOS_ZBS,2,FALSE),0)</f>
        <v>14</v>
      </c>
      <c r="C85" s="2">
        <v>171</v>
      </c>
      <c r="D85" s="10">
        <f t="shared" si="2"/>
        <v>8.1871345029239762E-2</v>
      </c>
      <c r="F85" s="19"/>
      <c r="G85" s="20"/>
    </row>
    <row r="86" spans="1:7" x14ac:dyDescent="0.3">
      <c r="A86" s="7" t="s">
        <v>133</v>
      </c>
      <c r="B86" s="4">
        <f>IFERROR(VLOOKUP($A86,[1]!Tabla_Numerador_VACUNADOS_ZBS,2,FALSE),0)</f>
        <v>2</v>
      </c>
      <c r="C86" s="2">
        <v>29</v>
      </c>
      <c r="D86" s="10">
        <f t="shared" si="2"/>
        <v>6.8965517241379309E-2</v>
      </c>
      <c r="F86" s="19"/>
      <c r="G86" s="20"/>
    </row>
    <row r="87" spans="1:7" ht="15" thickBot="1" x14ac:dyDescent="0.35">
      <c r="A87" s="16" t="s">
        <v>0</v>
      </c>
      <c r="B87" s="17">
        <f>SUM(B2:B86)</f>
        <v>6971</v>
      </c>
      <c r="C87" s="18">
        <v>18238</v>
      </c>
      <c r="D87" s="14">
        <f t="shared" ref="D87" si="3">B87/C87</f>
        <v>0.38222392806228755</v>
      </c>
      <c r="F87" s="19"/>
      <c r="G87" s="20"/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baseColWidth="10" defaultColWidth="11.44140625" defaultRowHeight="14.4" x14ac:dyDescent="0.3"/>
  <cols>
    <col min="1" max="1" width="29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44140625" style="6"/>
  </cols>
  <sheetData>
    <row r="1" spans="1:4" x14ac:dyDescent="0.3">
      <c r="A1" s="7"/>
      <c r="B1" s="1" t="s">
        <v>3</v>
      </c>
      <c r="C1" s="1" t="s">
        <v>2</v>
      </c>
      <c r="D1" s="8" t="s">
        <v>1</v>
      </c>
    </row>
    <row r="2" spans="1:4" x14ac:dyDescent="0.3">
      <c r="A2" s="7" t="s">
        <v>99</v>
      </c>
      <c r="B2" s="4">
        <f>IFERROR(VLOOKUP($A2,[1]!Tabla_Numerador_VACUNADOS_ZBS,3,FALSE),0)</f>
        <v>335</v>
      </c>
      <c r="C2" s="1">
        <v>415</v>
      </c>
      <c r="D2" s="10">
        <f t="shared" ref="D2:D33" si="0">B2/C2</f>
        <v>0.80722891566265065</v>
      </c>
    </row>
    <row r="3" spans="1:4" x14ac:dyDescent="0.3">
      <c r="A3" s="7" t="s">
        <v>61</v>
      </c>
      <c r="B3" s="4">
        <f>IFERROR(VLOOKUP($A3,[1]!Tabla_Numerador_VACUNADOS_ZBS,3,FALSE),0)</f>
        <v>553</v>
      </c>
      <c r="C3" s="2">
        <v>761</v>
      </c>
      <c r="D3" s="10">
        <f t="shared" si="0"/>
        <v>0.72667542706964516</v>
      </c>
    </row>
    <row r="4" spans="1:4" x14ac:dyDescent="0.3">
      <c r="A4" s="9" t="s">
        <v>49</v>
      </c>
      <c r="B4" s="4">
        <f>IFERROR(VLOOKUP($A4,[1]!Tabla_Numerador_VACUNADOS_ZBS,3,FALSE),0)</f>
        <v>369</v>
      </c>
      <c r="C4" s="2">
        <v>533</v>
      </c>
      <c r="D4" s="10">
        <f t="shared" si="0"/>
        <v>0.69230769230769229</v>
      </c>
    </row>
    <row r="5" spans="1:4" x14ac:dyDescent="0.3">
      <c r="A5" s="7" t="s">
        <v>66</v>
      </c>
      <c r="B5" s="4">
        <f>IFERROR(VLOOKUP($A5,[1]!Tabla_Numerador_VACUNADOS_ZBS,3,FALSE),0)</f>
        <v>1681</v>
      </c>
      <c r="C5" s="1">
        <v>2468</v>
      </c>
      <c r="D5" s="10">
        <f t="shared" si="0"/>
        <v>0.68111831442463533</v>
      </c>
    </row>
    <row r="6" spans="1:4" x14ac:dyDescent="0.3">
      <c r="A6" s="9" t="s">
        <v>83</v>
      </c>
      <c r="B6" s="4">
        <f>IFERROR(VLOOKUP($A6,[1]!Tabla_Numerador_VACUNADOS_ZBS,3,FALSE),0)</f>
        <v>493</v>
      </c>
      <c r="C6" s="2">
        <v>727</v>
      </c>
      <c r="D6" s="10">
        <f t="shared" si="0"/>
        <v>0.6781292984869326</v>
      </c>
    </row>
    <row r="7" spans="1:4" x14ac:dyDescent="0.3">
      <c r="A7" s="7" t="s">
        <v>59</v>
      </c>
      <c r="B7" s="4">
        <f>IFERROR(VLOOKUP($A7,[1]!Tabla_Numerador_VACUNADOS_ZBS,3,FALSE),0)</f>
        <v>592</v>
      </c>
      <c r="C7" s="3">
        <v>877</v>
      </c>
      <c r="D7" s="10">
        <f t="shared" si="0"/>
        <v>0.67502850627137967</v>
      </c>
    </row>
    <row r="8" spans="1:4" x14ac:dyDescent="0.3">
      <c r="A8" s="7" t="s">
        <v>73</v>
      </c>
      <c r="B8" s="4">
        <f>IFERROR(VLOOKUP($A8,[1]!Tabla_Numerador_VACUNADOS_ZBS,3,FALSE),0)</f>
        <v>1336</v>
      </c>
      <c r="C8" s="1">
        <v>2004</v>
      </c>
      <c r="D8" s="10">
        <f t="shared" si="0"/>
        <v>0.66666666666666663</v>
      </c>
    </row>
    <row r="9" spans="1:4" x14ac:dyDescent="0.3">
      <c r="A9" s="7" t="s">
        <v>109</v>
      </c>
      <c r="B9" s="4">
        <f>IFERROR(VLOOKUP($A9,[1]!Tabla_Numerador_VACUNADOS_ZBS,3,FALSE),0)</f>
        <v>770</v>
      </c>
      <c r="C9" s="2">
        <v>1169</v>
      </c>
      <c r="D9" s="10">
        <f t="shared" si="0"/>
        <v>0.6586826347305389</v>
      </c>
    </row>
    <row r="10" spans="1:4" x14ac:dyDescent="0.3">
      <c r="A10" s="7" t="s">
        <v>110</v>
      </c>
      <c r="B10" s="4">
        <f>IFERROR(VLOOKUP($A10,[1]!Tabla_Numerador_VACUNADOS_ZBS,3,FALSE),0)</f>
        <v>597</v>
      </c>
      <c r="C10" s="1">
        <v>913</v>
      </c>
      <c r="D10" s="10">
        <f t="shared" si="0"/>
        <v>0.65388828039430447</v>
      </c>
    </row>
    <row r="11" spans="1:4" x14ac:dyDescent="0.3">
      <c r="A11" s="9" t="s">
        <v>60</v>
      </c>
      <c r="B11" s="4">
        <f>IFERROR(VLOOKUP($A11,[1]!Tabla_Numerador_VACUNADOS_ZBS,3,FALSE),0)</f>
        <v>979</v>
      </c>
      <c r="C11" s="2">
        <v>1505</v>
      </c>
      <c r="D11" s="10">
        <f t="shared" si="0"/>
        <v>0.65049833887043185</v>
      </c>
    </row>
    <row r="12" spans="1:4" x14ac:dyDescent="0.3">
      <c r="A12" s="9" t="s">
        <v>54</v>
      </c>
      <c r="B12" s="4">
        <f>IFERROR(VLOOKUP($A12,[1]!Tabla_Numerador_VACUNADOS_ZBS,3,FALSE),0)</f>
        <v>640</v>
      </c>
      <c r="C12" s="2">
        <v>1005</v>
      </c>
      <c r="D12" s="10">
        <f t="shared" si="0"/>
        <v>0.63681592039800994</v>
      </c>
    </row>
    <row r="13" spans="1:4" x14ac:dyDescent="0.3">
      <c r="A13" s="9" t="s">
        <v>76</v>
      </c>
      <c r="B13" s="4">
        <f>IFERROR(VLOOKUP($A13,[1]!Tabla_Numerador_VACUNADOS_ZBS,3,FALSE),0)</f>
        <v>743</v>
      </c>
      <c r="C13" s="1">
        <v>1169</v>
      </c>
      <c r="D13" s="10">
        <f t="shared" si="0"/>
        <v>0.63558597091531222</v>
      </c>
    </row>
    <row r="14" spans="1:4" x14ac:dyDescent="0.3">
      <c r="A14" s="7" t="s">
        <v>90</v>
      </c>
      <c r="B14" s="4">
        <f>IFERROR(VLOOKUP($A14,[1]!Tabla_Numerador_VACUNADOS_ZBS,3,FALSE),0)</f>
        <v>1333</v>
      </c>
      <c r="C14" s="1">
        <v>2113</v>
      </c>
      <c r="D14" s="10">
        <f t="shared" si="0"/>
        <v>0.63085660198769522</v>
      </c>
    </row>
    <row r="15" spans="1:4" x14ac:dyDescent="0.3">
      <c r="A15" s="9" t="s">
        <v>77</v>
      </c>
      <c r="B15" s="4">
        <f>IFERROR(VLOOKUP($A15,[1]!Tabla_Numerador_VACUNADOS_ZBS,3,FALSE),0)</f>
        <v>557</v>
      </c>
      <c r="C15" s="2">
        <v>884</v>
      </c>
      <c r="D15" s="10">
        <f t="shared" si="0"/>
        <v>0.63009049773755654</v>
      </c>
    </row>
    <row r="16" spans="1:4" x14ac:dyDescent="0.3">
      <c r="A16" s="9" t="s">
        <v>70</v>
      </c>
      <c r="B16" s="4">
        <f>IFERROR(VLOOKUP($A16,[1]!Tabla_Numerador_VACUNADOS_ZBS,3,FALSE),0)</f>
        <v>724</v>
      </c>
      <c r="C16" s="1">
        <v>1154</v>
      </c>
      <c r="D16" s="10">
        <f t="shared" si="0"/>
        <v>0.62738301559792031</v>
      </c>
    </row>
    <row r="17" spans="1:4" x14ac:dyDescent="0.3">
      <c r="A17" s="7" t="s">
        <v>69</v>
      </c>
      <c r="B17" s="4">
        <f>IFERROR(VLOOKUP($A17,[1]!Tabla_Numerador_VACUNADOS_ZBS,3,FALSE),0)</f>
        <v>1234</v>
      </c>
      <c r="C17" s="2">
        <v>1977</v>
      </c>
      <c r="D17" s="10">
        <f t="shared" si="0"/>
        <v>0.62417804754678807</v>
      </c>
    </row>
    <row r="18" spans="1:4" x14ac:dyDescent="0.3">
      <c r="A18" s="9" t="s">
        <v>95</v>
      </c>
      <c r="B18" s="4">
        <f>IFERROR(VLOOKUP($A18,[1]!Tabla_Numerador_VACUNADOS_ZBS,3,FALSE),0)</f>
        <v>1101</v>
      </c>
      <c r="C18" s="2">
        <v>1796</v>
      </c>
      <c r="D18" s="10">
        <f t="shared" si="0"/>
        <v>0.61302895322939865</v>
      </c>
    </row>
    <row r="19" spans="1:4" x14ac:dyDescent="0.3">
      <c r="A19" s="7" t="s">
        <v>89</v>
      </c>
      <c r="B19" s="4">
        <f>IFERROR(VLOOKUP($A19,[1]!Tabla_Numerador_VACUNADOS_ZBS,3,FALSE),0)</f>
        <v>962</v>
      </c>
      <c r="C19" s="2">
        <v>1574</v>
      </c>
      <c r="D19" s="10">
        <f t="shared" si="0"/>
        <v>0.61118170266836092</v>
      </c>
    </row>
    <row r="20" spans="1:4" x14ac:dyDescent="0.3">
      <c r="A20" s="9" t="s">
        <v>98</v>
      </c>
      <c r="B20" s="4">
        <f>IFERROR(VLOOKUP($A20,[1]!Tabla_Numerador_VACUNADOS_ZBS,3,FALSE),0)</f>
        <v>988</v>
      </c>
      <c r="C20" s="1">
        <v>1628</v>
      </c>
      <c r="D20" s="10">
        <f t="shared" si="0"/>
        <v>0.60687960687960685</v>
      </c>
    </row>
    <row r="21" spans="1:4" x14ac:dyDescent="0.3">
      <c r="A21" s="7" t="s">
        <v>87</v>
      </c>
      <c r="B21" s="4">
        <f>IFERROR(VLOOKUP($A21,[1]!Tabla_Numerador_VACUNADOS_ZBS,3,FALSE),0)</f>
        <v>799</v>
      </c>
      <c r="C21" s="1">
        <v>1338</v>
      </c>
      <c r="D21" s="10">
        <f t="shared" si="0"/>
        <v>0.59715994020926755</v>
      </c>
    </row>
    <row r="22" spans="1:4" x14ac:dyDescent="0.3">
      <c r="A22" s="9" t="s">
        <v>52</v>
      </c>
      <c r="B22" s="4">
        <f>IFERROR(VLOOKUP($A22,[1]!Tabla_Numerador_VACUNADOS_ZBS,3,FALSE),0)</f>
        <v>1011</v>
      </c>
      <c r="C22" s="2">
        <v>1695</v>
      </c>
      <c r="D22" s="10">
        <f t="shared" si="0"/>
        <v>0.59646017699115039</v>
      </c>
    </row>
    <row r="23" spans="1:4" x14ac:dyDescent="0.3">
      <c r="A23" s="7" t="s">
        <v>107</v>
      </c>
      <c r="B23" s="4">
        <f>IFERROR(VLOOKUP($A23,[1]!Tabla_Numerador_VACUNADOS_ZBS,3,FALSE),0)</f>
        <v>117</v>
      </c>
      <c r="C23" s="1">
        <v>197</v>
      </c>
      <c r="D23" s="10">
        <f t="shared" si="0"/>
        <v>0.59390862944162437</v>
      </c>
    </row>
    <row r="24" spans="1:4" x14ac:dyDescent="0.3">
      <c r="A24" s="9" t="s">
        <v>57</v>
      </c>
      <c r="B24" s="4">
        <f>IFERROR(VLOOKUP($A24,[1]!Tabla_Numerador_VACUNADOS_ZBS,3,FALSE),0)</f>
        <v>599</v>
      </c>
      <c r="C24" s="1">
        <v>1014</v>
      </c>
      <c r="D24" s="10">
        <f t="shared" si="0"/>
        <v>0.59072978303747536</v>
      </c>
    </row>
    <row r="25" spans="1:4" x14ac:dyDescent="0.3">
      <c r="A25" s="9" t="s">
        <v>62</v>
      </c>
      <c r="B25" s="4">
        <f>IFERROR(VLOOKUP($A25,[1]!Tabla_Numerador_VACUNADOS_ZBS,3,FALSE),0)</f>
        <v>549</v>
      </c>
      <c r="C25" s="2">
        <v>934</v>
      </c>
      <c r="D25" s="10">
        <f t="shared" si="0"/>
        <v>0.58779443254817987</v>
      </c>
    </row>
    <row r="26" spans="1:4" x14ac:dyDescent="0.3">
      <c r="A26" s="9" t="s">
        <v>85</v>
      </c>
      <c r="B26" s="4">
        <f>IFERROR(VLOOKUP($A26,[1]!Tabla_Numerador_VACUNADOS_ZBS,3,FALSE),0)</f>
        <v>1226</v>
      </c>
      <c r="C26" s="1">
        <v>2093</v>
      </c>
      <c r="D26" s="10">
        <f t="shared" si="0"/>
        <v>0.58576206402293363</v>
      </c>
    </row>
    <row r="27" spans="1:4" x14ac:dyDescent="0.3">
      <c r="A27" s="9" t="s">
        <v>58</v>
      </c>
      <c r="B27" s="4">
        <f>IFERROR(VLOOKUP($A27,[1]!Tabla_Numerador_VACUNADOS_ZBS,3,FALSE),0)</f>
        <v>773</v>
      </c>
      <c r="C27" s="1">
        <v>1330</v>
      </c>
      <c r="D27" s="10">
        <f t="shared" si="0"/>
        <v>0.58120300751879694</v>
      </c>
    </row>
    <row r="28" spans="1:4" x14ac:dyDescent="0.3">
      <c r="A28" s="7" t="s">
        <v>92</v>
      </c>
      <c r="B28" s="4">
        <f>IFERROR(VLOOKUP($A28,[1]!Tabla_Numerador_VACUNADOS_ZBS,3,FALSE),0)</f>
        <v>548</v>
      </c>
      <c r="C28" s="1">
        <v>949</v>
      </c>
      <c r="D28" s="10">
        <f t="shared" si="0"/>
        <v>0.57744994731296106</v>
      </c>
    </row>
    <row r="29" spans="1:4" x14ac:dyDescent="0.3">
      <c r="A29" s="7" t="s">
        <v>64</v>
      </c>
      <c r="B29" s="4">
        <f>IFERROR(VLOOKUP($A29,[1]!Tabla_Numerador_VACUNADOS_ZBS,3,FALSE),0)</f>
        <v>1152</v>
      </c>
      <c r="C29" s="1">
        <v>2013</v>
      </c>
      <c r="D29" s="10">
        <f t="shared" si="0"/>
        <v>0.57228017883755589</v>
      </c>
    </row>
    <row r="30" spans="1:4" x14ac:dyDescent="0.3">
      <c r="A30" s="9" t="s">
        <v>101</v>
      </c>
      <c r="B30" s="4">
        <f>IFERROR(VLOOKUP($A30,[1]!Tabla_Numerador_VACUNADOS_ZBS,3,FALSE),0)</f>
        <v>600</v>
      </c>
      <c r="C30" s="2">
        <v>1053</v>
      </c>
      <c r="D30" s="10">
        <f t="shared" si="0"/>
        <v>0.56980056980056981</v>
      </c>
    </row>
    <row r="31" spans="1:4" x14ac:dyDescent="0.3">
      <c r="A31" s="9" t="s">
        <v>51</v>
      </c>
      <c r="B31" s="4">
        <f>IFERROR(VLOOKUP($A31,[1]!Tabla_Numerador_VACUNADOS_ZBS,3,FALSE),0)</f>
        <v>194</v>
      </c>
      <c r="C31" s="1">
        <v>341</v>
      </c>
      <c r="D31" s="10">
        <f t="shared" si="0"/>
        <v>0.56891495601173026</v>
      </c>
    </row>
    <row r="32" spans="1:4" x14ac:dyDescent="0.3">
      <c r="A32" s="9" t="s">
        <v>56</v>
      </c>
      <c r="B32" s="4">
        <f>IFERROR(VLOOKUP($A32,[1]!Tabla_Numerador_VACUNADOS_ZBS,3,FALSE),0)</f>
        <v>717</v>
      </c>
      <c r="C32" s="2">
        <v>1267</v>
      </c>
      <c r="D32" s="10">
        <f t="shared" si="0"/>
        <v>0.56590370955011837</v>
      </c>
    </row>
    <row r="33" spans="1:4" x14ac:dyDescent="0.3">
      <c r="A33" s="7" t="s">
        <v>126</v>
      </c>
      <c r="B33" s="4">
        <f>IFERROR(VLOOKUP($A33,[1]!Tabla_Numerador_VACUNADOS_ZBS,3,FALSE),0)</f>
        <v>241</v>
      </c>
      <c r="C33" s="2">
        <v>427</v>
      </c>
      <c r="D33" s="10">
        <f t="shared" si="0"/>
        <v>0.56440281030444961</v>
      </c>
    </row>
    <row r="34" spans="1:4" x14ac:dyDescent="0.3">
      <c r="A34" s="7" t="s">
        <v>68</v>
      </c>
      <c r="B34" s="4">
        <f>IFERROR(VLOOKUP($A34,[1]!Tabla_Numerador_VACUNADOS_ZBS,3,FALSE),0)</f>
        <v>434</v>
      </c>
      <c r="C34" s="1">
        <v>771</v>
      </c>
      <c r="D34" s="10">
        <f t="shared" ref="D34:D65" si="1">B34/C34</f>
        <v>0.562905317769131</v>
      </c>
    </row>
    <row r="35" spans="1:4" x14ac:dyDescent="0.3">
      <c r="A35" s="7" t="s">
        <v>125</v>
      </c>
      <c r="B35" s="4">
        <f>IFERROR(VLOOKUP($A35,[1]!Tabla_Numerador_VACUNADOS_ZBS,3,FALSE),0)</f>
        <v>379</v>
      </c>
      <c r="C35" s="2">
        <v>675</v>
      </c>
      <c r="D35" s="10">
        <f t="shared" si="1"/>
        <v>0.56148148148148147</v>
      </c>
    </row>
    <row r="36" spans="1:4" x14ac:dyDescent="0.3">
      <c r="A36" s="9" t="s">
        <v>74</v>
      </c>
      <c r="B36" s="4">
        <f>IFERROR(VLOOKUP($A36,[1]!Tabla_Numerador_VACUNADOS_ZBS,3,FALSE),0)</f>
        <v>913</v>
      </c>
      <c r="C36" s="2">
        <v>1645</v>
      </c>
      <c r="D36" s="10">
        <f t="shared" si="1"/>
        <v>0.55501519756838902</v>
      </c>
    </row>
    <row r="37" spans="1:4" x14ac:dyDescent="0.3">
      <c r="A37" s="7" t="s">
        <v>93</v>
      </c>
      <c r="B37" s="4">
        <f>IFERROR(VLOOKUP($A37,[1]!Tabla_Numerador_VACUNADOS_ZBS,3,FALSE),0)</f>
        <v>768</v>
      </c>
      <c r="C37" s="2">
        <v>1385</v>
      </c>
      <c r="D37" s="10">
        <f t="shared" si="1"/>
        <v>0.55451263537906137</v>
      </c>
    </row>
    <row r="38" spans="1:4" x14ac:dyDescent="0.3">
      <c r="A38" s="7" t="s">
        <v>55</v>
      </c>
      <c r="B38" s="4">
        <f>IFERROR(VLOOKUP($A38,[1]!Tabla_Numerador_VACUNADOS_ZBS,3,FALSE),0)</f>
        <v>435</v>
      </c>
      <c r="C38" s="1">
        <v>800</v>
      </c>
      <c r="D38" s="10">
        <f t="shared" si="1"/>
        <v>0.54374999999999996</v>
      </c>
    </row>
    <row r="39" spans="1:4" x14ac:dyDescent="0.3">
      <c r="A39" s="7" t="s">
        <v>84</v>
      </c>
      <c r="B39" s="4">
        <f>IFERROR(VLOOKUP($A39,[1]!Tabla_Numerador_VACUNADOS_ZBS,3,FALSE),0)</f>
        <v>971</v>
      </c>
      <c r="C39" s="1">
        <v>1789</v>
      </c>
      <c r="D39" s="10">
        <f t="shared" si="1"/>
        <v>0.54276131917272219</v>
      </c>
    </row>
    <row r="40" spans="1:4" x14ac:dyDescent="0.3">
      <c r="A40" s="9" t="s">
        <v>75</v>
      </c>
      <c r="B40" s="4">
        <f>IFERROR(VLOOKUP($A40,[1]!Tabla_Numerador_VACUNADOS_ZBS,3,FALSE),0)</f>
        <v>519</v>
      </c>
      <c r="C40" s="2">
        <v>958</v>
      </c>
      <c r="D40" s="10">
        <f t="shared" si="1"/>
        <v>0.54175365344467641</v>
      </c>
    </row>
    <row r="41" spans="1:4" x14ac:dyDescent="0.3">
      <c r="A41" s="7" t="s">
        <v>67</v>
      </c>
      <c r="B41" s="4">
        <f>IFERROR(VLOOKUP($A41,[1]!Tabla_Numerador_VACUNADOS_ZBS,3,FALSE),0)</f>
        <v>699</v>
      </c>
      <c r="C41" s="2">
        <v>1309</v>
      </c>
      <c r="D41" s="10">
        <f t="shared" si="1"/>
        <v>0.53399541634835757</v>
      </c>
    </row>
    <row r="42" spans="1:4" x14ac:dyDescent="0.3">
      <c r="A42" s="9" t="s">
        <v>103</v>
      </c>
      <c r="B42" s="4">
        <f>IFERROR(VLOOKUP($A42,[1]!Tabla_Numerador_VACUNADOS_ZBS,3,FALSE),0)</f>
        <v>749</v>
      </c>
      <c r="C42" s="2">
        <v>1404</v>
      </c>
      <c r="D42" s="10">
        <f t="shared" si="1"/>
        <v>0.5334757834757835</v>
      </c>
    </row>
    <row r="43" spans="1:4" x14ac:dyDescent="0.3">
      <c r="A43" s="7" t="s">
        <v>132</v>
      </c>
      <c r="B43" s="4">
        <f>IFERROR(VLOOKUP($A43,[1]!Tabla_Numerador_VACUNADOS_ZBS,3,FALSE),0)</f>
        <v>428</v>
      </c>
      <c r="C43" s="1">
        <v>807</v>
      </c>
      <c r="D43" s="10">
        <f t="shared" si="1"/>
        <v>0.53035935563816605</v>
      </c>
    </row>
    <row r="44" spans="1:4" x14ac:dyDescent="0.3">
      <c r="A44" s="7" t="s">
        <v>53</v>
      </c>
      <c r="B44" s="4">
        <f>IFERROR(VLOOKUP($A44,[1]!Tabla_Numerador_VACUNADOS_ZBS,3,FALSE),0)</f>
        <v>980</v>
      </c>
      <c r="C44" s="2">
        <v>1850</v>
      </c>
      <c r="D44" s="10">
        <f t="shared" si="1"/>
        <v>0.52972972972972976</v>
      </c>
    </row>
    <row r="45" spans="1:4" x14ac:dyDescent="0.3">
      <c r="A45" s="7" t="s">
        <v>72</v>
      </c>
      <c r="B45" s="4">
        <f>IFERROR(VLOOKUP($A45,[1]!Tabla_Numerador_VACUNADOS_ZBS,3,FALSE),0)</f>
        <v>1264</v>
      </c>
      <c r="C45" s="2">
        <v>2401</v>
      </c>
      <c r="D45" s="10">
        <f t="shared" si="1"/>
        <v>0.52644731361932529</v>
      </c>
    </row>
    <row r="46" spans="1:4" x14ac:dyDescent="0.3">
      <c r="A46" s="7" t="s">
        <v>97</v>
      </c>
      <c r="B46" s="4">
        <f>IFERROR(VLOOKUP($A46,[1]!Tabla_Numerador_VACUNADOS_ZBS,3,FALSE),0)</f>
        <v>1613</v>
      </c>
      <c r="C46" s="1">
        <v>3082</v>
      </c>
      <c r="D46" s="10">
        <f t="shared" si="1"/>
        <v>0.52336145360155739</v>
      </c>
    </row>
    <row r="47" spans="1:4" x14ac:dyDescent="0.3">
      <c r="A47" s="7" t="s">
        <v>63</v>
      </c>
      <c r="B47" s="4">
        <f>IFERROR(VLOOKUP($A47,[1]!Tabla_Numerador_VACUNADOS_ZBS,3,FALSE),0)</f>
        <v>554</v>
      </c>
      <c r="C47" s="1">
        <v>1060</v>
      </c>
      <c r="D47" s="10">
        <f t="shared" si="1"/>
        <v>0.52264150943396226</v>
      </c>
    </row>
    <row r="48" spans="1:4" x14ac:dyDescent="0.3">
      <c r="A48" s="9" t="s">
        <v>102</v>
      </c>
      <c r="B48" s="4">
        <f>IFERROR(VLOOKUP($A48,[1]!Tabla_Numerador_VACUNADOS_ZBS,3,FALSE),0)</f>
        <v>749</v>
      </c>
      <c r="C48" s="1">
        <v>1437</v>
      </c>
      <c r="D48" s="10">
        <f t="shared" si="1"/>
        <v>0.52122477383437715</v>
      </c>
    </row>
    <row r="49" spans="1:4" x14ac:dyDescent="0.3">
      <c r="A49" s="9" t="s">
        <v>108</v>
      </c>
      <c r="B49" s="4">
        <f>IFERROR(VLOOKUP($A49,[1]!Tabla_Numerador_VACUNADOS_ZBS,3,FALSE),0)</f>
        <v>628</v>
      </c>
      <c r="C49" s="1">
        <v>1206</v>
      </c>
      <c r="D49" s="10">
        <f t="shared" si="1"/>
        <v>0.52072968490878935</v>
      </c>
    </row>
    <row r="50" spans="1:4" x14ac:dyDescent="0.3">
      <c r="A50" s="9" t="s">
        <v>86</v>
      </c>
      <c r="B50" s="4">
        <f>IFERROR(VLOOKUP($A50,[1]!Tabla_Numerador_VACUNADOS_ZBS,3,FALSE),0)</f>
        <v>1540</v>
      </c>
      <c r="C50" s="2">
        <v>2962</v>
      </c>
      <c r="D50" s="10">
        <f t="shared" si="1"/>
        <v>0.51991897366644158</v>
      </c>
    </row>
    <row r="51" spans="1:4" x14ac:dyDescent="0.3">
      <c r="A51" s="7" t="s">
        <v>133</v>
      </c>
      <c r="B51" s="4">
        <f>IFERROR(VLOOKUP($A51,[1]!Tabla_Numerador_VACUNADOS_ZBS,3,FALSE),0)</f>
        <v>93</v>
      </c>
      <c r="C51" s="2">
        <v>179</v>
      </c>
      <c r="D51" s="10">
        <f t="shared" si="1"/>
        <v>0.51955307262569828</v>
      </c>
    </row>
    <row r="52" spans="1:4" x14ac:dyDescent="0.3">
      <c r="A52" s="9" t="s">
        <v>124</v>
      </c>
      <c r="B52" s="4">
        <f>IFERROR(VLOOKUP($A52,[1]!Tabla_Numerador_VACUNADOS_ZBS,3,FALSE),0)</f>
        <v>383</v>
      </c>
      <c r="C52" s="2">
        <v>744</v>
      </c>
      <c r="D52" s="10">
        <f t="shared" si="1"/>
        <v>0.51478494623655913</v>
      </c>
    </row>
    <row r="53" spans="1:4" x14ac:dyDescent="0.3">
      <c r="A53" s="9" t="s">
        <v>81</v>
      </c>
      <c r="B53" s="4">
        <f>IFERROR(VLOOKUP($A53,[1]!Tabla_Numerador_VACUNADOS_ZBS,3,FALSE),0)</f>
        <v>1301</v>
      </c>
      <c r="C53" s="1">
        <v>2534</v>
      </c>
      <c r="D53" s="10">
        <f t="shared" si="1"/>
        <v>0.51341752170481447</v>
      </c>
    </row>
    <row r="54" spans="1:4" x14ac:dyDescent="0.3">
      <c r="A54" s="9" t="s">
        <v>79</v>
      </c>
      <c r="B54" s="4">
        <f>IFERROR(VLOOKUP($A54,[1]!Tabla_Numerador_VACUNADOS_ZBS,3,FALSE),0)</f>
        <v>521</v>
      </c>
      <c r="C54" s="1">
        <v>1016</v>
      </c>
      <c r="D54" s="10">
        <f t="shared" si="1"/>
        <v>0.51279527559055116</v>
      </c>
    </row>
    <row r="55" spans="1:4" x14ac:dyDescent="0.3">
      <c r="A55" s="9" t="s">
        <v>80</v>
      </c>
      <c r="B55" s="4">
        <f>IFERROR(VLOOKUP($A55,[1]!Tabla_Numerador_VACUNADOS_ZBS,3,FALSE),0)</f>
        <v>868</v>
      </c>
      <c r="C55" s="1">
        <v>1721</v>
      </c>
      <c r="D55" s="10">
        <f t="shared" si="1"/>
        <v>0.50435793143521213</v>
      </c>
    </row>
    <row r="56" spans="1:4" x14ac:dyDescent="0.3">
      <c r="A56" s="7" t="s">
        <v>104</v>
      </c>
      <c r="B56" s="4">
        <f>IFERROR(VLOOKUP($A56,[1]!Tabla_Numerador_VACUNADOS_ZBS,3,FALSE),0)</f>
        <v>854</v>
      </c>
      <c r="C56" s="2">
        <v>1702</v>
      </c>
      <c r="D56" s="10">
        <f t="shared" si="1"/>
        <v>0.50176263219741479</v>
      </c>
    </row>
    <row r="57" spans="1:4" x14ac:dyDescent="0.3">
      <c r="A57" s="9" t="s">
        <v>130</v>
      </c>
      <c r="B57" s="4">
        <f>IFERROR(VLOOKUP($A57,[1]!Tabla_Numerador_VACUNADOS_ZBS,3,FALSE),0)</f>
        <v>482</v>
      </c>
      <c r="C57" s="1">
        <v>973</v>
      </c>
      <c r="D57" s="10">
        <f t="shared" si="1"/>
        <v>0.49537512846865367</v>
      </c>
    </row>
    <row r="58" spans="1:4" x14ac:dyDescent="0.3">
      <c r="A58" s="9" t="s">
        <v>50</v>
      </c>
      <c r="B58" s="4">
        <f>IFERROR(VLOOKUP($A58,[1]!Tabla_Numerador_VACUNADOS_ZBS,3,FALSE),0)</f>
        <v>579</v>
      </c>
      <c r="C58" s="1">
        <v>1170</v>
      </c>
      <c r="D58" s="10">
        <f t="shared" si="1"/>
        <v>0.49487179487179489</v>
      </c>
    </row>
    <row r="59" spans="1:4" x14ac:dyDescent="0.3">
      <c r="A59" s="7" t="s">
        <v>119</v>
      </c>
      <c r="B59" s="4">
        <f>IFERROR(VLOOKUP($A59,[1]!Tabla_Numerador_VACUNADOS_ZBS,3,FALSE),0)</f>
        <v>660</v>
      </c>
      <c r="C59" s="2">
        <v>1334</v>
      </c>
      <c r="D59" s="10">
        <f t="shared" si="1"/>
        <v>0.49475262368815592</v>
      </c>
    </row>
    <row r="60" spans="1:4" x14ac:dyDescent="0.3">
      <c r="A60" s="7" t="s">
        <v>88</v>
      </c>
      <c r="B60" s="4">
        <f>IFERROR(VLOOKUP($A60,[1]!Tabla_Numerador_VACUNADOS_ZBS,3,FALSE),0)</f>
        <v>921</v>
      </c>
      <c r="C60" s="2">
        <v>1868</v>
      </c>
      <c r="D60" s="10">
        <f t="shared" si="1"/>
        <v>0.4930406852248394</v>
      </c>
    </row>
    <row r="61" spans="1:4" x14ac:dyDescent="0.3">
      <c r="A61" s="9" t="s">
        <v>94</v>
      </c>
      <c r="B61" s="4">
        <f>IFERROR(VLOOKUP($A61,[1]!Tabla_Numerador_VACUNADOS_ZBS,3,FALSE),0)</f>
        <v>1114</v>
      </c>
      <c r="C61" s="1">
        <v>2274</v>
      </c>
      <c r="D61" s="10">
        <f t="shared" si="1"/>
        <v>0.48988566402814426</v>
      </c>
    </row>
    <row r="62" spans="1:4" x14ac:dyDescent="0.3">
      <c r="A62" s="7" t="s">
        <v>127</v>
      </c>
      <c r="B62" s="4">
        <f>IFERROR(VLOOKUP($A62,[1]!Tabla_Numerador_VACUNADOS_ZBS,3,FALSE),0)</f>
        <v>784</v>
      </c>
      <c r="C62" s="2">
        <v>1619</v>
      </c>
      <c r="D62" s="10">
        <f t="shared" si="1"/>
        <v>0.4842495367510809</v>
      </c>
    </row>
    <row r="63" spans="1:4" x14ac:dyDescent="0.3">
      <c r="A63" s="15" t="s">
        <v>100</v>
      </c>
      <c r="B63" s="4">
        <f>IFERROR(VLOOKUP($A63,[1]!Tabla_Numerador_VACUNADOS_ZBS,3,FALSE),0)</f>
        <v>294</v>
      </c>
      <c r="C63" s="2">
        <v>609</v>
      </c>
      <c r="D63" s="10">
        <f t="shared" si="1"/>
        <v>0.48275862068965519</v>
      </c>
    </row>
    <row r="64" spans="1:4" x14ac:dyDescent="0.3">
      <c r="A64" s="9" t="s">
        <v>111</v>
      </c>
      <c r="B64" s="4">
        <f>IFERROR(VLOOKUP($A64,[1]!Tabla_Numerador_VACUNADOS_ZBS,3,FALSE),0)</f>
        <v>517</v>
      </c>
      <c r="C64" s="1">
        <v>1086</v>
      </c>
      <c r="D64" s="10">
        <f t="shared" si="1"/>
        <v>0.47605893186003684</v>
      </c>
    </row>
    <row r="65" spans="1:4" x14ac:dyDescent="0.3">
      <c r="A65" s="9" t="s">
        <v>113</v>
      </c>
      <c r="B65" s="4">
        <f>IFERROR(VLOOKUP($A65,[1]!Tabla_Numerador_VACUNADOS_ZBS,3,FALSE),0)</f>
        <v>203</v>
      </c>
      <c r="C65" s="2">
        <v>429</v>
      </c>
      <c r="D65" s="10">
        <f t="shared" si="1"/>
        <v>0.47319347319347321</v>
      </c>
    </row>
    <row r="66" spans="1:4" x14ac:dyDescent="0.3">
      <c r="A66" s="9" t="s">
        <v>122</v>
      </c>
      <c r="B66" s="4">
        <f>IFERROR(VLOOKUP($A66,[1]!Tabla_Numerador_VACUNADOS_ZBS,3,FALSE),0)</f>
        <v>1207</v>
      </c>
      <c r="C66" s="1">
        <v>2568</v>
      </c>
      <c r="D66" s="10">
        <f t="shared" ref="D66:D97" si="2">B66/C66</f>
        <v>0.47001557632398755</v>
      </c>
    </row>
    <row r="67" spans="1:4" x14ac:dyDescent="0.3">
      <c r="A67" s="9" t="s">
        <v>105</v>
      </c>
      <c r="B67" s="4">
        <f>IFERROR(VLOOKUP($A67,[1]!Tabla_Numerador_VACUNADOS_ZBS,3,FALSE),0)</f>
        <v>581</v>
      </c>
      <c r="C67" s="2">
        <v>1237</v>
      </c>
      <c r="D67" s="10">
        <f t="shared" si="2"/>
        <v>0.4696847210994341</v>
      </c>
    </row>
    <row r="68" spans="1:4" x14ac:dyDescent="0.3">
      <c r="A68" s="7" t="s">
        <v>120</v>
      </c>
      <c r="B68" s="4">
        <f>IFERROR(VLOOKUP($A68,[1]!Tabla_Numerador_VACUNADOS_ZBS,3,FALSE),0)</f>
        <v>1101</v>
      </c>
      <c r="C68" s="1">
        <v>2357</v>
      </c>
      <c r="D68" s="10">
        <f t="shared" si="2"/>
        <v>0.46711921934662709</v>
      </c>
    </row>
    <row r="69" spans="1:4" x14ac:dyDescent="0.3">
      <c r="A69" s="7" t="s">
        <v>115</v>
      </c>
      <c r="B69" s="4">
        <f>IFERROR(VLOOKUP($A69,[1]!Tabla_Numerador_VACUNADOS_ZBS,3,FALSE),0)</f>
        <v>815</v>
      </c>
      <c r="C69" s="2">
        <v>1756</v>
      </c>
      <c r="D69" s="10">
        <f t="shared" si="2"/>
        <v>0.46412300683371299</v>
      </c>
    </row>
    <row r="70" spans="1:4" x14ac:dyDescent="0.3">
      <c r="A70" s="7" t="s">
        <v>65</v>
      </c>
      <c r="B70" s="4">
        <f>IFERROR(VLOOKUP($A70,[1]!Tabla_Numerador_VACUNADOS_ZBS,3,FALSE),0)</f>
        <v>851</v>
      </c>
      <c r="C70" s="1">
        <v>1867</v>
      </c>
      <c r="D70" s="10">
        <f t="shared" si="2"/>
        <v>0.45581146223888591</v>
      </c>
    </row>
    <row r="71" spans="1:4" x14ac:dyDescent="0.3">
      <c r="A71" s="9" t="s">
        <v>91</v>
      </c>
      <c r="B71" s="4">
        <f>IFERROR(VLOOKUP($A71,[1]!Tabla_Numerador_VACUNADOS_ZBS,3,FALSE),0)</f>
        <v>1223</v>
      </c>
      <c r="C71" s="2">
        <v>2784</v>
      </c>
      <c r="D71" s="10">
        <f t="shared" si="2"/>
        <v>0.43929597701149425</v>
      </c>
    </row>
    <row r="72" spans="1:4" x14ac:dyDescent="0.3">
      <c r="A72" s="7" t="s">
        <v>82</v>
      </c>
      <c r="B72" s="4">
        <f>IFERROR(VLOOKUP($A72,[1]!Tabla_Numerador_VACUNADOS_ZBS,3,FALSE),0)</f>
        <v>632</v>
      </c>
      <c r="C72" s="1">
        <v>1452</v>
      </c>
      <c r="D72" s="10">
        <f t="shared" si="2"/>
        <v>0.43526170798898073</v>
      </c>
    </row>
    <row r="73" spans="1:4" x14ac:dyDescent="0.3">
      <c r="A73" s="7" t="s">
        <v>114</v>
      </c>
      <c r="B73" s="4">
        <f>IFERROR(VLOOKUP($A73,[1]!Tabla_Numerador_VACUNADOS_ZBS,3,FALSE),0)</f>
        <v>556</v>
      </c>
      <c r="C73" s="2">
        <v>1283</v>
      </c>
      <c r="D73" s="10">
        <f t="shared" si="2"/>
        <v>0.4333593141075604</v>
      </c>
    </row>
    <row r="74" spans="1:4" x14ac:dyDescent="0.3">
      <c r="A74" s="9" t="s">
        <v>131</v>
      </c>
      <c r="B74" s="4">
        <f>IFERROR(VLOOKUP($A74,[1]!Tabla_Numerador_VACUNADOS_ZBS,3,FALSE),0)</f>
        <v>470</v>
      </c>
      <c r="C74" s="1">
        <v>1091</v>
      </c>
      <c r="D74" s="10">
        <f t="shared" si="2"/>
        <v>0.4307974335472044</v>
      </c>
    </row>
    <row r="75" spans="1:4" x14ac:dyDescent="0.3">
      <c r="A75" s="9" t="s">
        <v>106</v>
      </c>
      <c r="B75" s="4">
        <f>IFERROR(VLOOKUP($A75,[1]!Tabla_Numerador_VACUNADOS_ZBS,3,FALSE),0)</f>
        <v>1013</v>
      </c>
      <c r="C75" s="2">
        <v>2364</v>
      </c>
      <c r="D75" s="10">
        <f t="shared" si="2"/>
        <v>0.42851099830795264</v>
      </c>
    </row>
    <row r="76" spans="1:4" x14ac:dyDescent="0.3">
      <c r="A76" s="7" t="s">
        <v>129</v>
      </c>
      <c r="B76" s="4">
        <f>IFERROR(VLOOKUP($A76,[1]!Tabla_Numerador_VACUNADOS_ZBS,3,FALSE),0)</f>
        <v>451</v>
      </c>
      <c r="C76" s="2">
        <v>1070</v>
      </c>
      <c r="D76" s="10">
        <f t="shared" si="2"/>
        <v>0.42149532710280374</v>
      </c>
    </row>
    <row r="77" spans="1:4" x14ac:dyDescent="0.3">
      <c r="A77" s="9" t="s">
        <v>118</v>
      </c>
      <c r="B77" s="4">
        <f>IFERROR(VLOOKUP($A77,[1]!Tabla_Numerador_VACUNADOS_ZBS,3,FALSE),0)</f>
        <v>896</v>
      </c>
      <c r="C77" s="1">
        <v>2131</v>
      </c>
      <c r="D77" s="10">
        <f t="shared" si="2"/>
        <v>0.42045987799155327</v>
      </c>
    </row>
    <row r="78" spans="1:4" x14ac:dyDescent="0.3">
      <c r="A78" s="7" t="s">
        <v>112</v>
      </c>
      <c r="B78" s="4">
        <f>IFERROR(VLOOKUP($A78,[1]!Tabla_Numerador_VACUNADOS_ZBS,3,FALSE),0)</f>
        <v>459</v>
      </c>
      <c r="C78" s="2">
        <v>1121</v>
      </c>
      <c r="D78" s="10">
        <f t="shared" si="2"/>
        <v>0.40945584299732379</v>
      </c>
    </row>
    <row r="79" spans="1:4" x14ac:dyDescent="0.3">
      <c r="A79" s="9" t="s">
        <v>116</v>
      </c>
      <c r="B79" s="4">
        <f>IFERROR(VLOOKUP($A79,[1]!Tabla_Numerador_VACUNADOS_ZBS,3,FALSE),0)</f>
        <v>455</v>
      </c>
      <c r="C79" s="2">
        <v>1149</v>
      </c>
      <c r="D79" s="10">
        <f t="shared" si="2"/>
        <v>0.39599651871192343</v>
      </c>
    </row>
    <row r="80" spans="1:4" x14ac:dyDescent="0.3">
      <c r="A80" s="7" t="s">
        <v>78</v>
      </c>
      <c r="B80" s="4">
        <f>IFERROR(VLOOKUP($A80,[1]!Tabla_Numerador_VACUNADOS_ZBS,3,FALSE),0)</f>
        <v>325</v>
      </c>
      <c r="C80" s="2">
        <v>821</v>
      </c>
      <c r="D80" s="10">
        <f t="shared" si="2"/>
        <v>0.39585870889159563</v>
      </c>
    </row>
    <row r="81" spans="1:4" x14ac:dyDescent="0.3">
      <c r="A81" s="9" t="s">
        <v>117</v>
      </c>
      <c r="B81" s="4">
        <f>IFERROR(VLOOKUP($A81,[1]!Tabla_Numerador_VACUNADOS_ZBS,3,FALSE),0)</f>
        <v>666</v>
      </c>
      <c r="C81" s="2">
        <v>1692</v>
      </c>
      <c r="D81" s="10">
        <f t="shared" si="2"/>
        <v>0.39361702127659576</v>
      </c>
    </row>
    <row r="82" spans="1:4" x14ac:dyDescent="0.3">
      <c r="A82" s="9" t="s">
        <v>128</v>
      </c>
      <c r="B82" s="4">
        <f>IFERROR(VLOOKUP($A82,[1]!Tabla_Numerador_VACUNADOS_ZBS,3,FALSE),0)</f>
        <v>416</v>
      </c>
      <c r="C82" s="2">
        <v>1090</v>
      </c>
      <c r="D82" s="10">
        <f t="shared" si="2"/>
        <v>0.38165137614678901</v>
      </c>
    </row>
    <row r="83" spans="1:4" x14ac:dyDescent="0.3">
      <c r="A83" s="9" t="s">
        <v>96</v>
      </c>
      <c r="B83" s="4">
        <f>IFERROR(VLOOKUP($A83,[1]!Tabla_Numerador_VACUNADOS_ZBS,3,FALSE),0)</f>
        <v>767</v>
      </c>
      <c r="C83" s="1">
        <v>2021</v>
      </c>
      <c r="D83" s="10">
        <f t="shared" si="2"/>
        <v>0.37951509153884216</v>
      </c>
    </row>
    <row r="84" spans="1:4" x14ac:dyDescent="0.3">
      <c r="A84" s="7" t="s">
        <v>123</v>
      </c>
      <c r="B84" s="4">
        <f>IFERROR(VLOOKUP($A84,[1]!Tabla_Numerador_VACUNADOS_ZBS,3,FALSE),0)</f>
        <v>124</v>
      </c>
      <c r="C84" s="1">
        <v>327</v>
      </c>
      <c r="D84" s="10">
        <f t="shared" si="2"/>
        <v>0.37920489296636084</v>
      </c>
    </row>
    <row r="85" spans="1:4" x14ac:dyDescent="0.3">
      <c r="A85" s="7" t="s">
        <v>121</v>
      </c>
      <c r="B85" s="4">
        <f>IFERROR(VLOOKUP($A85,[1]!Tabla_Numerador_VACUNADOS_ZBS,3,FALSE),0)</f>
        <v>970</v>
      </c>
      <c r="C85" s="1">
        <v>2627</v>
      </c>
      <c r="D85" s="10">
        <f t="shared" si="2"/>
        <v>0.36924248191853826</v>
      </c>
    </row>
    <row r="86" spans="1:4" x14ac:dyDescent="0.3">
      <c r="A86" s="9" t="s">
        <v>71</v>
      </c>
      <c r="B86" s="4">
        <f>IFERROR(VLOOKUP($A86,[1]!Tabla_Numerador_VACUNADOS_ZBS,3,FALSE),0)</f>
        <v>562</v>
      </c>
      <c r="C86" s="1">
        <v>1544</v>
      </c>
      <c r="D86" s="10">
        <f t="shared" si="2"/>
        <v>0.3639896373056995</v>
      </c>
    </row>
    <row r="87" spans="1:4" ht="15" thickBot="1" x14ac:dyDescent="0.35">
      <c r="A87" s="16" t="s">
        <v>0</v>
      </c>
      <c r="B87" s="17">
        <f>SUM(B2:B86)</f>
        <v>62250</v>
      </c>
      <c r="C87" s="18">
        <f>SUM(C2:C86)</f>
        <v>118474</v>
      </c>
      <c r="D87" s="14">
        <f t="shared" ref="D87" si="3">B87/C87</f>
        <v>0.52543174029744921</v>
      </c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baseColWidth="10" defaultColWidth="11.44140625" defaultRowHeight="14.4" x14ac:dyDescent="0.3"/>
  <cols>
    <col min="1" max="1" width="29.109375" style="6" bestFit="1" customWidth="1"/>
    <col min="2" max="2" width="18.6640625" style="6" bestFit="1" customWidth="1"/>
    <col min="3" max="3" width="9.6640625" style="6" bestFit="1" customWidth="1"/>
    <col min="4" max="4" width="9.88671875" style="6" bestFit="1" customWidth="1"/>
    <col min="5" max="16384" width="11.44140625" style="6"/>
  </cols>
  <sheetData>
    <row r="1" spans="1:6" x14ac:dyDescent="0.3">
      <c r="A1" s="7"/>
      <c r="B1" s="1" t="s">
        <v>3</v>
      </c>
      <c r="C1" s="1" t="s">
        <v>2</v>
      </c>
      <c r="D1" s="8" t="s">
        <v>1</v>
      </c>
    </row>
    <row r="2" spans="1:6" x14ac:dyDescent="0.3">
      <c r="A2" s="7" t="s">
        <v>99</v>
      </c>
      <c r="B2" s="4">
        <f>IFERROR(VLOOKUP($A2,[1]!Tabla_Numerador_VACUNADOS_ZBS,4,FALSE),0)</f>
        <v>361</v>
      </c>
      <c r="C2" s="1">
        <v>455</v>
      </c>
      <c r="D2" s="10">
        <f t="shared" ref="D2:D33" si="0">B2/C2</f>
        <v>0.79340659340659336</v>
      </c>
      <c r="F2" s="20"/>
    </row>
    <row r="3" spans="1:6" x14ac:dyDescent="0.3">
      <c r="A3" s="9" t="s">
        <v>49</v>
      </c>
      <c r="B3" s="4">
        <f>IFERROR(VLOOKUP($A3,[1]!Tabla_Numerador_VACUNADOS_ZBS,4,FALSE),0)</f>
        <v>439</v>
      </c>
      <c r="C3" s="2">
        <v>618</v>
      </c>
      <c r="D3" s="10">
        <f t="shared" si="0"/>
        <v>0.71035598705501624</v>
      </c>
      <c r="F3" s="20"/>
    </row>
    <row r="4" spans="1:6" x14ac:dyDescent="0.3">
      <c r="A4" s="7" t="s">
        <v>61</v>
      </c>
      <c r="B4" s="4">
        <f>IFERROR(VLOOKUP($A4,[1]!Tabla_Numerador_VACUNADOS_ZBS,4,FALSE),0)</f>
        <v>634</v>
      </c>
      <c r="C4" s="1">
        <v>902</v>
      </c>
      <c r="D4" s="10">
        <f t="shared" si="0"/>
        <v>0.70288248337028825</v>
      </c>
      <c r="F4" s="20"/>
    </row>
    <row r="5" spans="1:6" x14ac:dyDescent="0.3">
      <c r="A5" s="7" t="s">
        <v>59</v>
      </c>
      <c r="B5" s="4">
        <f>IFERROR(VLOOKUP($A5,[1]!Tabla_Numerador_VACUNADOS_ZBS,4,FALSE),0)</f>
        <v>675</v>
      </c>
      <c r="C5" s="1">
        <v>1010</v>
      </c>
      <c r="D5" s="10">
        <f t="shared" si="0"/>
        <v>0.66831683168316836</v>
      </c>
      <c r="F5" s="20"/>
    </row>
    <row r="6" spans="1:6" x14ac:dyDescent="0.3">
      <c r="A6" s="7" t="s">
        <v>66</v>
      </c>
      <c r="B6" s="4">
        <f>IFERROR(VLOOKUP($A6,[1]!Tabla_Numerador_VACUNADOS_ZBS,4,FALSE),0)</f>
        <v>1840</v>
      </c>
      <c r="C6" s="1">
        <v>2795</v>
      </c>
      <c r="D6" s="10">
        <f t="shared" si="0"/>
        <v>0.65831842576028621</v>
      </c>
      <c r="F6" s="20"/>
    </row>
    <row r="7" spans="1:6" x14ac:dyDescent="0.3">
      <c r="A7" s="9" t="s">
        <v>83</v>
      </c>
      <c r="B7" s="4">
        <f>IFERROR(VLOOKUP($A7,[1]!Tabla_Numerador_VACUNADOS_ZBS,4,FALSE),0)</f>
        <v>546</v>
      </c>
      <c r="C7" s="2">
        <v>840</v>
      </c>
      <c r="D7" s="10">
        <f t="shared" si="0"/>
        <v>0.65</v>
      </c>
      <c r="F7" s="20"/>
    </row>
    <row r="8" spans="1:6" x14ac:dyDescent="0.3">
      <c r="A8" s="7" t="s">
        <v>73</v>
      </c>
      <c r="B8" s="4">
        <f>IFERROR(VLOOKUP($A8,[1]!Tabla_Numerador_VACUNADOS_ZBS,4,FALSE),0)</f>
        <v>1483</v>
      </c>
      <c r="C8" s="1">
        <v>2315</v>
      </c>
      <c r="D8" s="10">
        <f t="shared" si="0"/>
        <v>0.64060475161987041</v>
      </c>
      <c r="F8" s="20"/>
    </row>
    <row r="9" spans="1:6" x14ac:dyDescent="0.3">
      <c r="A9" s="9" t="s">
        <v>60</v>
      </c>
      <c r="B9" s="4">
        <f>IFERROR(VLOOKUP($A9,[1]!Tabla_Numerador_VACUNADOS_ZBS,4,FALSE),0)</f>
        <v>1113</v>
      </c>
      <c r="C9" s="2">
        <v>1739</v>
      </c>
      <c r="D9" s="10">
        <f t="shared" si="0"/>
        <v>0.64002300172512938</v>
      </c>
      <c r="F9" s="20"/>
    </row>
    <row r="10" spans="1:6" x14ac:dyDescent="0.3">
      <c r="A10" s="9" t="s">
        <v>54</v>
      </c>
      <c r="B10" s="4">
        <f>IFERROR(VLOOKUP($A10,[1]!Tabla_Numerador_VACUNADOS_ZBS,4,FALSE),0)</f>
        <v>766</v>
      </c>
      <c r="C10" s="2">
        <v>1197</v>
      </c>
      <c r="D10" s="10">
        <f t="shared" si="0"/>
        <v>0.63993316624895569</v>
      </c>
      <c r="F10" s="20"/>
    </row>
    <row r="11" spans="1:6" x14ac:dyDescent="0.3">
      <c r="A11" s="9" t="s">
        <v>70</v>
      </c>
      <c r="B11" s="4">
        <f>IFERROR(VLOOKUP($A11,[1]!Tabla_Numerador_VACUNADOS_ZBS,4,FALSE),0)</f>
        <v>831</v>
      </c>
      <c r="C11" s="2">
        <v>1348</v>
      </c>
      <c r="D11" s="10">
        <f t="shared" si="0"/>
        <v>0.61646884272997038</v>
      </c>
      <c r="F11" s="20"/>
    </row>
    <row r="12" spans="1:6" x14ac:dyDescent="0.3">
      <c r="A12" s="7" t="s">
        <v>90</v>
      </c>
      <c r="B12" s="4">
        <f>IFERROR(VLOOKUP($A12,[1]!Tabla_Numerador_VACUNADOS_ZBS,4,FALSE),0)</f>
        <v>1489</v>
      </c>
      <c r="C12" s="1">
        <v>2420</v>
      </c>
      <c r="D12" s="10">
        <f t="shared" si="0"/>
        <v>0.61528925619834707</v>
      </c>
      <c r="F12" s="20"/>
    </row>
    <row r="13" spans="1:6" x14ac:dyDescent="0.3">
      <c r="A13" s="7" t="s">
        <v>69</v>
      </c>
      <c r="B13" s="4">
        <f>IFERROR(VLOOKUP($A13,[1]!Tabla_Numerador_VACUNADOS_ZBS,4,FALSE),0)</f>
        <v>1403</v>
      </c>
      <c r="C13" s="1">
        <v>2294</v>
      </c>
      <c r="D13" s="10">
        <f t="shared" si="0"/>
        <v>0.61159546643417606</v>
      </c>
      <c r="F13" s="20"/>
    </row>
    <row r="14" spans="1:6" x14ac:dyDescent="0.3">
      <c r="A14" s="9" t="s">
        <v>76</v>
      </c>
      <c r="B14" s="4">
        <f>IFERROR(VLOOKUP($A14,[1]!Tabla_Numerador_VACUNADOS_ZBS,4,FALSE),0)</f>
        <v>819</v>
      </c>
      <c r="C14" s="2">
        <v>1343</v>
      </c>
      <c r="D14" s="10">
        <f t="shared" si="0"/>
        <v>0.60982874162323153</v>
      </c>
      <c r="F14" s="20"/>
    </row>
    <row r="15" spans="1:6" x14ac:dyDescent="0.3">
      <c r="A15" s="9" t="s">
        <v>77</v>
      </c>
      <c r="B15" s="4">
        <f>IFERROR(VLOOKUP($A15,[1]!Tabla_Numerador_VACUNADOS_ZBS,4,FALSE),0)</f>
        <v>616</v>
      </c>
      <c r="C15" s="2">
        <v>1022</v>
      </c>
      <c r="D15" s="10">
        <f t="shared" si="0"/>
        <v>0.60273972602739723</v>
      </c>
      <c r="F15" s="20"/>
    </row>
    <row r="16" spans="1:6" x14ac:dyDescent="0.3">
      <c r="A16" s="7" t="s">
        <v>109</v>
      </c>
      <c r="B16" s="4">
        <f>IFERROR(VLOOKUP($A16,[1]!Tabla_Numerador_VACUNADOS_ZBS,4,FALSE),0)</f>
        <v>822</v>
      </c>
      <c r="C16" s="1">
        <v>1365</v>
      </c>
      <c r="D16" s="10">
        <f t="shared" si="0"/>
        <v>0.60219780219780217</v>
      </c>
      <c r="F16" s="20"/>
    </row>
    <row r="17" spans="1:6" x14ac:dyDescent="0.3">
      <c r="A17" s="9" t="s">
        <v>51</v>
      </c>
      <c r="B17" s="4">
        <f>IFERROR(VLOOKUP($A17,[1]!Tabla_Numerador_VACUNADOS_ZBS,4,FALSE),0)</f>
        <v>238</v>
      </c>
      <c r="C17" s="2">
        <v>397</v>
      </c>
      <c r="D17" s="10">
        <f t="shared" si="0"/>
        <v>0.59949622166246852</v>
      </c>
      <c r="F17" s="20"/>
    </row>
    <row r="18" spans="1:6" x14ac:dyDescent="0.3">
      <c r="A18" s="9" t="s">
        <v>52</v>
      </c>
      <c r="B18" s="4">
        <f>IFERROR(VLOOKUP($A18,[1]!Tabla_Numerador_VACUNADOS_ZBS,4,FALSE),0)</f>
        <v>1158</v>
      </c>
      <c r="C18" s="2">
        <v>1943</v>
      </c>
      <c r="D18" s="10">
        <f t="shared" si="0"/>
        <v>0.59598558929490475</v>
      </c>
      <c r="F18" s="20"/>
    </row>
    <row r="19" spans="1:6" x14ac:dyDescent="0.3">
      <c r="A19" s="7" t="s">
        <v>110</v>
      </c>
      <c r="B19" s="4">
        <f>IFERROR(VLOOKUP($A19,[1]!Tabla_Numerador_VACUNADOS_ZBS,4,FALSE),0)</f>
        <v>634</v>
      </c>
      <c r="C19" s="1">
        <v>1067</v>
      </c>
      <c r="D19" s="10">
        <f t="shared" si="0"/>
        <v>0.59418931583880041</v>
      </c>
      <c r="F19" s="20"/>
    </row>
    <row r="20" spans="1:6" x14ac:dyDescent="0.3">
      <c r="A20" s="9" t="s">
        <v>95</v>
      </c>
      <c r="B20" s="4">
        <f>IFERROR(VLOOKUP($A20,[1]!Tabla_Numerador_VACUNADOS_ZBS,4,FALSE),0)</f>
        <v>1211</v>
      </c>
      <c r="C20" s="2">
        <v>2052</v>
      </c>
      <c r="D20" s="10">
        <f t="shared" si="0"/>
        <v>0.59015594541910332</v>
      </c>
      <c r="F20" s="20"/>
    </row>
    <row r="21" spans="1:6" x14ac:dyDescent="0.3">
      <c r="A21" s="7" t="s">
        <v>89</v>
      </c>
      <c r="B21" s="4">
        <f>IFERROR(VLOOKUP($A21,[1]!Tabla_Numerador_VACUNADOS_ZBS,4,FALSE),0)</f>
        <v>1054</v>
      </c>
      <c r="C21" s="1">
        <v>1786</v>
      </c>
      <c r="D21" s="10">
        <f t="shared" si="0"/>
        <v>0.59014557670772672</v>
      </c>
      <c r="F21" s="20"/>
    </row>
    <row r="22" spans="1:6" x14ac:dyDescent="0.3">
      <c r="A22" s="7" t="s">
        <v>87</v>
      </c>
      <c r="B22" s="4">
        <f>IFERROR(VLOOKUP($A22,[1]!Tabla_Numerador_VACUNADOS_ZBS,4,FALSE),0)</f>
        <v>905</v>
      </c>
      <c r="C22" s="1">
        <v>1562</v>
      </c>
      <c r="D22" s="10">
        <f t="shared" si="0"/>
        <v>0.5793854033290653</v>
      </c>
      <c r="F22" s="20"/>
    </row>
    <row r="23" spans="1:6" x14ac:dyDescent="0.3">
      <c r="A23" s="9" t="s">
        <v>62</v>
      </c>
      <c r="B23" s="4">
        <f>IFERROR(VLOOKUP($A23,[1]!Tabla_Numerador_VACUNADOS_ZBS,4,FALSE),0)</f>
        <v>617</v>
      </c>
      <c r="C23" s="2">
        <v>1072</v>
      </c>
      <c r="D23" s="10">
        <f t="shared" si="0"/>
        <v>0.57555970149253732</v>
      </c>
      <c r="F23" s="20"/>
    </row>
    <row r="24" spans="1:6" x14ac:dyDescent="0.3">
      <c r="A24" s="7" t="s">
        <v>64</v>
      </c>
      <c r="B24" s="4">
        <f>IFERROR(VLOOKUP($A24,[1]!Tabla_Numerador_VACUNADOS_ZBS,4,FALSE),0)</f>
        <v>1350</v>
      </c>
      <c r="C24" s="1">
        <v>2349</v>
      </c>
      <c r="D24" s="10">
        <f t="shared" si="0"/>
        <v>0.57471264367816088</v>
      </c>
      <c r="F24" s="20"/>
    </row>
    <row r="25" spans="1:6" x14ac:dyDescent="0.3">
      <c r="A25" s="9" t="s">
        <v>57</v>
      </c>
      <c r="B25" s="4">
        <f>IFERROR(VLOOKUP($A25,[1]!Tabla_Numerador_VACUNADOS_ZBS,4,FALSE),0)</f>
        <v>667</v>
      </c>
      <c r="C25" s="2">
        <v>1161</v>
      </c>
      <c r="D25" s="10">
        <f t="shared" si="0"/>
        <v>0.57450473729543494</v>
      </c>
      <c r="F25" s="20"/>
    </row>
    <row r="26" spans="1:6" x14ac:dyDescent="0.3">
      <c r="A26" s="9" t="s">
        <v>98</v>
      </c>
      <c r="B26" s="4">
        <f>IFERROR(VLOOKUP($A26,[1]!Tabla_Numerador_VACUNADOS_ZBS,4,FALSE),0)</f>
        <v>1063</v>
      </c>
      <c r="C26" s="2">
        <v>1856</v>
      </c>
      <c r="D26" s="10">
        <f t="shared" si="0"/>
        <v>0.57273706896551724</v>
      </c>
      <c r="F26" s="20"/>
    </row>
    <row r="27" spans="1:6" x14ac:dyDescent="0.3">
      <c r="A27" s="9" t="s">
        <v>58</v>
      </c>
      <c r="B27" s="4">
        <f>IFERROR(VLOOKUP($A27,[1]!Tabla_Numerador_VACUNADOS_ZBS,4,FALSE),0)</f>
        <v>872</v>
      </c>
      <c r="C27" s="2">
        <v>1556</v>
      </c>
      <c r="D27" s="10">
        <f t="shared" si="0"/>
        <v>0.56041131105398456</v>
      </c>
      <c r="F27" s="20"/>
    </row>
    <row r="28" spans="1:6" x14ac:dyDescent="0.3">
      <c r="A28" s="7" t="s">
        <v>92</v>
      </c>
      <c r="B28" s="4">
        <f>IFERROR(VLOOKUP($A28,[1]!Tabla_Numerador_VACUNADOS_ZBS,4,FALSE),0)</f>
        <v>622</v>
      </c>
      <c r="C28" s="1">
        <v>1113</v>
      </c>
      <c r="D28" s="10">
        <f t="shared" si="0"/>
        <v>0.55884995507637014</v>
      </c>
      <c r="F28" s="20"/>
    </row>
    <row r="29" spans="1:6" x14ac:dyDescent="0.3">
      <c r="A29" s="7" t="s">
        <v>68</v>
      </c>
      <c r="B29" s="4">
        <f>IFERROR(VLOOKUP($A29,[1]!Tabla_Numerador_VACUNADOS_ZBS,4,FALSE),0)</f>
        <v>491</v>
      </c>
      <c r="C29" s="1">
        <v>881</v>
      </c>
      <c r="D29" s="10">
        <f t="shared" si="0"/>
        <v>0.55732122587968214</v>
      </c>
      <c r="F29" s="20"/>
    </row>
    <row r="30" spans="1:6" x14ac:dyDescent="0.3">
      <c r="A30" s="9" t="s">
        <v>85</v>
      </c>
      <c r="B30" s="4">
        <f>IFERROR(VLOOKUP($A30,[1]!Tabla_Numerador_VACUNADOS_ZBS,4,FALSE),0)</f>
        <v>1352</v>
      </c>
      <c r="C30" s="2">
        <v>2430</v>
      </c>
      <c r="D30" s="10">
        <f t="shared" si="0"/>
        <v>0.55637860082304524</v>
      </c>
      <c r="F30" s="20"/>
    </row>
    <row r="31" spans="1:6" x14ac:dyDescent="0.3">
      <c r="A31" s="9" t="s">
        <v>56</v>
      </c>
      <c r="B31" s="4">
        <f>IFERROR(VLOOKUP($A31,[1]!Tabla_Numerador_VACUNADOS_ZBS,4,FALSE),0)</f>
        <v>791</v>
      </c>
      <c r="C31" s="2">
        <v>1438</v>
      </c>
      <c r="D31" s="10">
        <f t="shared" si="0"/>
        <v>0.55006954102920724</v>
      </c>
      <c r="F31" s="20"/>
    </row>
    <row r="32" spans="1:6" x14ac:dyDescent="0.3">
      <c r="A32" s="7" t="s">
        <v>53</v>
      </c>
      <c r="B32" s="4">
        <f>IFERROR(VLOOKUP($A32,[1]!Tabla_Numerador_VACUNADOS_ZBS,4,FALSE),0)</f>
        <v>1171</v>
      </c>
      <c r="C32" s="1">
        <v>2131</v>
      </c>
      <c r="D32" s="10">
        <f t="shared" si="0"/>
        <v>0.54950727358047868</v>
      </c>
      <c r="F32" s="20"/>
    </row>
    <row r="33" spans="1:6" x14ac:dyDescent="0.3">
      <c r="A33" s="7" t="s">
        <v>107</v>
      </c>
      <c r="B33" s="4">
        <f>IFERROR(VLOOKUP($A33,[1]!Tabla_Numerador_VACUNADOS_ZBS,4,FALSE),0)</f>
        <v>122</v>
      </c>
      <c r="C33" s="1">
        <v>223</v>
      </c>
      <c r="D33" s="10">
        <f t="shared" si="0"/>
        <v>0.547085201793722</v>
      </c>
      <c r="F33" s="20"/>
    </row>
    <row r="34" spans="1:6" x14ac:dyDescent="0.3">
      <c r="A34" s="9" t="s">
        <v>101</v>
      </c>
      <c r="B34" s="4">
        <f>IFERROR(VLOOKUP($A34,[1]!Tabla_Numerador_VACUNADOS_ZBS,4,FALSE),0)</f>
        <v>671</v>
      </c>
      <c r="C34" s="2">
        <v>1229</v>
      </c>
      <c r="D34" s="10">
        <f t="shared" ref="D34:D65" si="1">B34/C34</f>
        <v>0.54597233523189581</v>
      </c>
      <c r="F34" s="20"/>
    </row>
    <row r="35" spans="1:6" x14ac:dyDescent="0.3">
      <c r="A35" s="9" t="s">
        <v>75</v>
      </c>
      <c r="B35" s="4">
        <f>IFERROR(VLOOKUP($A35,[1]!Tabla_Numerador_VACUNADOS_ZBS,4,FALSE),0)</f>
        <v>588</v>
      </c>
      <c r="C35" s="2">
        <v>1092</v>
      </c>
      <c r="D35" s="10">
        <f t="shared" si="1"/>
        <v>0.53846153846153844</v>
      </c>
      <c r="F35" s="20"/>
    </row>
    <row r="36" spans="1:6" x14ac:dyDescent="0.3">
      <c r="A36" s="7" t="s">
        <v>55</v>
      </c>
      <c r="B36" s="4">
        <f>IFERROR(VLOOKUP($A36,[1]!Tabla_Numerador_VACUNADOS_ZBS,4,FALSE),0)</f>
        <v>492</v>
      </c>
      <c r="C36" s="1">
        <v>915</v>
      </c>
      <c r="D36" s="10">
        <f t="shared" si="1"/>
        <v>0.53770491803278686</v>
      </c>
      <c r="F36" s="20"/>
    </row>
    <row r="37" spans="1:6" x14ac:dyDescent="0.3">
      <c r="A37" s="9" t="s">
        <v>74</v>
      </c>
      <c r="B37" s="4">
        <f>IFERROR(VLOOKUP($A37,[1]!Tabla_Numerador_VACUNADOS_ZBS,4,FALSE),0)</f>
        <v>1028</v>
      </c>
      <c r="C37" s="2">
        <v>1925</v>
      </c>
      <c r="D37" s="10">
        <f t="shared" si="1"/>
        <v>0.53402597402597407</v>
      </c>
      <c r="F37" s="20"/>
    </row>
    <row r="38" spans="1:6" x14ac:dyDescent="0.3">
      <c r="A38" s="7" t="s">
        <v>84</v>
      </c>
      <c r="B38" s="4">
        <f>IFERROR(VLOOKUP($A38,[1]!Tabla_Numerador_VACUNADOS_ZBS,4,FALSE),0)</f>
        <v>1112</v>
      </c>
      <c r="C38" s="1">
        <v>2090</v>
      </c>
      <c r="D38" s="10">
        <f t="shared" si="1"/>
        <v>0.53205741626794256</v>
      </c>
      <c r="F38" s="20"/>
    </row>
    <row r="39" spans="1:6" x14ac:dyDescent="0.3">
      <c r="A39" s="7" t="s">
        <v>67</v>
      </c>
      <c r="B39" s="4">
        <f>IFERROR(VLOOKUP($A39,[1]!Tabla_Numerador_VACUNADOS_ZBS,4,FALSE),0)</f>
        <v>791</v>
      </c>
      <c r="C39" s="1">
        <v>1494</v>
      </c>
      <c r="D39" s="10">
        <f t="shared" si="1"/>
        <v>0.52945113788487286</v>
      </c>
      <c r="F39" s="20"/>
    </row>
    <row r="40" spans="1:6" x14ac:dyDescent="0.3">
      <c r="A40" s="7" t="s">
        <v>63</v>
      </c>
      <c r="B40" s="4">
        <f>IFERROR(VLOOKUP($A40,[1]!Tabla_Numerador_VACUNADOS_ZBS,4,FALSE),0)</f>
        <v>651</v>
      </c>
      <c r="C40" s="1">
        <v>1232</v>
      </c>
      <c r="D40" s="10">
        <f t="shared" si="1"/>
        <v>0.52840909090909094</v>
      </c>
      <c r="F40" s="20"/>
    </row>
    <row r="41" spans="1:6" x14ac:dyDescent="0.3">
      <c r="A41" s="7" t="s">
        <v>93</v>
      </c>
      <c r="B41" s="4">
        <f>IFERROR(VLOOKUP($A41,[1]!Tabla_Numerador_VACUNADOS_ZBS,4,FALSE),0)</f>
        <v>828</v>
      </c>
      <c r="C41" s="1">
        <v>1577</v>
      </c>
      <c r="D41" s="10">
        <f t="shared" si="1"/>
        <v>0.52504755865567532</v>
      </c>
      <c r="F41" s="20"/>
    </row>
    <row r="42" spans="1:6" x14ac:dyDescent="0.3">
      <c r="A42" s="7" t="s">
        <v>126</v>
      </c>
      <c r="B42" s="4">
        <f>IFERROR(VLOOKUP($A42,[1]!Tabla_Numerador_VACUNADOS_ZBS,4,FALSE),0)</f>
        <v>265</v>
      </c>
      <c r="C42" s="1">
        <v>505</v>
      </c>
      <c r="D42" s="10">
        <f t="shared" si="1"/>
        <v>0.52475247524752477</v>
      </c>
      <c r="F42" s="20"/>
    </row>
    <row r="43" spans="1:6" x14ac:dyDescent="0.3">
      <c r="A43" s="7" t="s">
        <v>72</v>
      </c>
      <c r="B43" s="4">
        <f>IFERROR(VLOOKUP($A43,[1]!Tabla_Numerador_VACUNADOS_ZBS,4,FALSE),0)</f>
        <v>1465</v>
      </c>
      <c r="C43" s="1">
        <v>2805</v>
      </c>
      <c r="D43" s="10">
        <f t="shared" si="1"/>
        <v>0.5222816399286988</v>
      </c>
      <c r="F43" s="20"/>
    </row>
    <row r="44" spans="1:6" x14ac:dyDescent="0.3">
      <c r="A44" s="9" t="s">
        <v>50</v>
      </c>
      <c r="B44" s="4">
        <f>IFERROR(VLOOKUP($A44,[1]!Tabla_Numerador_VACUNADOS_ZBS,4,FALSE),0)</f>
        <v>683</v>
      </c>
      <c r="C44" s="2">
        <v>1323</v>
      </c>
      <c r="D44" s="10">
        <f t="shared" si="1"/>
        <v>0.51625094482237344</v>
      </c>
      <c r="F44" s="20"/>
    </row>
    <row r="45" spans="1:6" x14ac:dyDescent="0.3">
      <c r="A45" s="7" t="s">
        <v>125</v>
      </c>
      <c r="B45" s="4">
        <f>IFERROR(VLOOKUP($A45,[1]!Tabla_Numerador_VACUNADOS_ZBS,4,FALSE),0)</f>
        <v>393</v>
      </c>
      <c r="C45" s="1">
        <v>765</v>
      </c>
      <c r="D45" s="10">
        <f t="shared" si="1"/>
        <v>0.51372549019607838</v>
      </c>
      <c r="F45" s="20"/>
    </row>
    <row r="46" spans="1:6" x14ac:dyDescent="0.3">
      <c r="A46" s="9" t="s">
        <v>79</v>
      </c>
      <c r="B46" s="4">
        <f>IFERROR(VLOOKUP($A46,[1]!Tabla_Numerador_VACUNADOS_ZBS,4,FALSE),0)</f>
        <v>594</v>
      </c>
      <c r="C46" s="2">
        <v>1164</v>
      </c>
      <c r="D46" s="10">
        <f t="shared" si="1"/>
        <v>0.51030927835051543</v>
      </c>
      <c r="F46" s="20"/>
    </row>
    <row r="47" spans="1:6" x14ac:dyDescent="0.3">
      <c r="A47" s="7" t="s">
        <v>97</v>
      </c>
      <c r="B47" s="4">
        <f>IFERROR(VLOOKUP($A47,[1]!Tabla_Numerador_VACUNADOS_ZBS,4,FALSE),0)</f>
        <v>1780</v>
      </c>
      <c r="C47" s="1">
        <v>3538</v>
      </c>
      <c r="D47" s="10">
        <f t="shared" si="1"/>
        <v>0.50310910118711138</v>
      </c>
      <c r="F47" s="20"/>
    </row>
    <row r="48" spans="1:6" x14ac:dyDescent="0.3">
      <c r="A48" s="9" t="s">
        <v>86</v>
      </c>
      <c r="B48" s="4">
        <f>IFERROR(VLOOKUP($A48,[1]!Tabla_Numerador_VACUNADOS_ZBS,4,FALSE),0)</f>
        <v>1696</v>
      </c>
      <c r="C48" s="2">
        <v>3379</v>
      </c>
      <c r="D48" s="10">
        <f t="shared" si="1"/>
        <v>0.50192364604912698</v>
      </c>
      <c r="F48" s="20"/>
    </row>
    <row r="49" spans="1:6" x14ac:dyDescent="0.3">
      <c r="A49" s="9" t="s">
        <v>102</v>
      </c>
      <c r="B49" s="4">
        <f>IFERROR(VLOOKUP($A49,[1]!Tabla_Numerador_VACUNADOS_ZBS,4,FALSE),0)</f>
        <v>820</v>
      </c>
      <c r="C49" s="2">
        <v>1637</v>
      </c>
      <c r="D49" s="10">
        <f t="shared" si="1"/>
        <v>0.50091631032376294</v>
      </c>
      <c r="F49" s="20"/>
    </row>
    <row r="50" spans="1:6" x14ac:dyDescent="0.3">
      <c r="A50" s="9" t="s">
        <v>81</v>
      </c>
      <c r="B50" s="4">
        <f>IFERROR(VLOOKUP($A50,[1]!Tabla_Numerador_VACUNADOS_ZBS,4,FALSE),0)</f>
        <v>1455</v>
      </c>
      <c r="C50" s="2">
        <v>2913</v>
      </c>
      <c r="D50" s="10">
        <f t="shared" si="1"/>
        <v>0.49948506694129763</v>
      </c>
      <c r="F50" s="20"/>
    </row>
    <row r="51" spans="1:6" x14ac:dyDescent="0.3">
      <c r="A51" s="9" t="s">
        <v>103</v>
      </c>
      <c r="B51" s="4">
        <f>IFERROR(VLOOKUP($A51,[1]!Tabla_Numerador_VACUNADOS_ZBS,4,FALSE),0)</f>
        <v>826</v>
      </c>
      <c r="C51" s="2">
        <v>1664</v>
      </c>
      <c r="D51" s="10">
        <f t="shared" si="1"/>
        <v>0.49639423076923078</v>
      </c>
      <c r="F51" s="20"/>
    </row>
    <row r="52" spans="1:6" x14ac:dyDescent="0.3">
      <c r="A52" s="9" t="s">
        <v>94</v>
      </c>
      <c r="B52" s="4">
        <f>IFERROR(VLOOKUP($A52,[1]!Tabla_Numerador_VACUNADOS_ZBS,4,FALSE),0)</f>
        <v>1268</v>
      </c>
      <c r="C52" s="2">
        <v>2584</v>
      </c>
      <c r="D52" s="10">
        <f t="shared" si="1"/>
        <v>0.49071207430340558</v>
      </c>
      <c r="F52" s="20"/>
    </row>
    <row r="53" spans="1:6" x14ac:dyDescent="0.3">
      <c r="A53" s="9" t="s">
        <v>80</v>
      </c>
      <c r="B53" s="4">
        <f>IFERROR(VLOOKUP($A53,[1]!Tabla_Numerador_VACUNADOS_ZBS,4,FALSE),0)</f>
        <v>969</v>
      </c>
      <c r="C53" s="2">
        <v>2008</v>
      </c>
      <c r="D53" s="10">
        <f t="shared" si="1"/>
        <v>0.48256972111553786</v>
      </c>
      <c r="F53" s="20"/>
    </row>
    <row r="54" spans="1:6" x14ac:dyDescent="0.3">
      <c r="A54" s="7" t="s">
        <v>132</v>
      </c>
      <c r="B54" s="4">
        <f>IFERROR(VLOOKUP($A54,[1]!Tabla_Numerador_VACUNADOS_ZBS,4,FALSE),0)</f>
        <v>454</v>
      </c>
      <c r="C54" s="1">
        <v>945</v>
      </c>
      <c r="D54" s="10">
        <f t="shared" si="1"/>
        <v>0.48042328042328042</v>
      </c>
      <c r="F54" s="20"/>
    </row>
    <row r="55" spans="1:6" x14ac:dyDescent="0.3">
      <c r="A55" s="9" t="s">
        <v>124</v>
      </c>
      <c r="B55" s="4">
        <f>IFERROR(VLOOKUP($A55,[1]!Tabla_Numerador_VACUNADOS_ZBS,4,FALSE),0)</f>
        <v>409</v>
      </c>
      <c r="C55" s="2">
        <v>863</v>
      </c>
      <c r="D55" s="10">
        <f t="shared" si="1"/>
        <v>0.473928157589803</v>
      </c>
      <c r="F55" s="20"/>
    </row>
    <row r="56" spans="1:6" x14ac:dyDescent="0.3">
      <c r="A56" s="9" t="s">
        <v>108</v>
      </c>
      <c r="B56" s="4">
        <f>IFERROR(VLOOKUP($A56,[1]!Tabla_Numerador_VACUNADOS_ZBS,4,FALSE),0)</f>
        <v>668</v>
      </c>
      <c r="C56" s="2">
        <v>1416</v>
      </c>
      <c r="D56" s="10">
        <f t="shared" si="1"/>
        <v>0.47175141242937851</v>
      </c>
      <c r="F56" s="20"/>
    </row>
    <row r="57" spans="1:6" x14ac:dyDescent="0.3">
      <c r="A57" s="15" t="s">
        <v>100</v>
      </c>
      <c r="B57" s="4">
        <f>IFERROR(VLOOKUP($A57,[1]!Tabla_Numerador_VACUNADOS_ZBS,4,FALSE),0)</f>
        <v>330</v>
      </c>
      <c r="C57" s="3">
        <v>700</v>
      </c>
      <c r="D57" s="10">
        <f t="shared" si="1"/>
        <v>0.47142857142857142</v>
      </c>
      <c r="F57" s="20"/>
    </row>
    <row r="58" spans="1:6" x14ac:dyDescent="0.3">
      <c r="A58" s="7" t="s">
        <v>88</v>
      </c>
      <c r="B58" s="4">
        <f>IFERROR(VLOOKUP($A58,[1]!Tabla_Numerador_VACUNADOS_ZBS,4,FALSE),0)</f>
        <v>1010</v>
      </c>
      <c r="C58" s="1">
        <v>2145</v>
      </c>
      <c r="D58" s="10">
        <f t="shared" si="1"/>
        <v>0.47086247086247085</v>
      </c>
      <c r="F58" s="20"/>
    </row>
    <row r="59" spans="1:6" x14ac:dyDescent="0.3">
      <c r="A59" s="7" t="s">
        <v>104</v>
      </c>
      <c r="B59" s="4">
        <f>IFERROR(VLOOKUP($A59,[1]!Tabla_Numerador_VACUNADOS_ZBS,4,FALSE),0)</f>
        <v>921</v>
      </c>
      <c r="C59" s="1">
        <v>1965</v>
      </c>
      <c r="D59" s="10">
        <f t="shared" si="1"/>
        <v>0.4687022900763359</v>
      </c>
      <c r="F59" s="20"/>
    </row>
    <row r="60" spans="1:6" x14ac:dyDescent="0.3">
      <c r="A60" s="9" t="s">
        <v>130</v>
      </c>
      <c r="B60" s="4">
        <f>IFERROR(VLOOKUP($A60,[1]!Tabla_Numerador_VACUNADOS_ZBS,4,FALSE),0)</f>
        <v>510</v>
      </c>
      <c r="C60" s="2">
        <v>1102</v>
      </c>
      <c r="D60" s="10">
        <f t="shared" si="1"/>
        <v>0.4627949183303085</v>
      </c>
      <c r="F60" s="20"/>
    </row>
    <row r="61" spans="1:6" x14ac:dyDescent="0.3">
      <c r="A61" s="7" t="s">
        <v>119</v>
      </c>
      <c r="B61" s="4">
        <f>IFERROR(VLOOKUP($A61,[1]!Tabla_Numerador_VACUNADOS_ZBS,4,FALSE),0)</f>
        <v>705</v>
      </c>
      <c r="C61" s="1">
        <v>1530</v>
      </c>
      <c r="D61" s="10">
        <f t="shared" si="1"/>
        <v>0.46078431372549017</v>
      </c>
      <c r="F61" s="20"/>
    </row>
    <row r="62" spans="1:6" x14ac:dyDescent="0.3">
      <c r="A62" s="7" t="s">
        <v>65</v>
      </c>
      <c r="B62" s="4">
        <f>IFERROR(VLOOKUP($A62,[1]!Tabla_Numerador_VACUNADOS_ZBS,4,FALSE),0)</f>
        <v>998</v>
      </c>
      <c r="C62" s="1">
        <v>2176</v>
      </c>
      <c r="D62" s="10">
        <f t="shared" si="1"/>
        <v>0.45863970588235292</v>
      </c>
      <c r="F62" s="20"/>
    </row>
    <row r="63" spans="1:6" x14ac:dyDescent="0.3">
      <c r="A63" s="9" t="s">
        <v>111</v>
      </c>
      <c r="B63" s="4">
        <f>IFERROR(VLOOKUP($A63,[1]!Tabla_Numerador_VACUNADOS_ZBS,4,FALSE),0)</f>
        <v>568</v>
      </c>
      <c r="C63" s="2">
        <v>1241</v>
      </c>
      <c r="D63" s="10">
        <f t="shared" si="1"/>
        <v>0.45769540692989524</v>
      </c>
      <c r="F63" s="20"/>
    </row>
    <row r="64" spans="1:6" x14ac:dyDescent="0.3">
      <c r="A64" s="7" t="s">
        <v>133</v>
      </c>
      <c r="B64" s="4">
        <f>IFERROR(VLOOKUP($A64,[1]!Tabla_Numerador_VACUNADOS_ZBS,4,FALSE),0)</f>
        <v>95</v>
      </c>
      <c r="C64" s="1">
        <v>208</v>
      </c>
      <c r="D64" s="10">
        <f t="shared" si="1"/>
        <v>0.45673076923076922</v>
      </c>
      <c r="F64" s="20"/>
    </row>
    <row r="65" spans="1:6" x14ac:dyDescent="0.3">
      <c r="A65" s="7" t="s">
        <v>82</v>
      </c>
      <c r="B65" s="4">
        <f>IFERROR(VLOOKUP($A65,[1]!Tabla_Numerador_VACUNADOS_ZBS,4,FALSE),0)</f>
        <v>741</v>
      </c>
      <c r="C65" s="1">
        <v>1669</v>
      </c>
      <c r="D65" s="10">
        <f t="shared" si="1"/>
        <v>0.44397843019772321</v>
      </c>
      <c r="F65" s="20"/>
    </row>
    <row r="66" spans="1:6" x14ac:dyDescent="0.3">
      <c r="A66" s="7" t="s">
        <v>120</v>
      </c>
      <c r="B66" s="4">
        <f>IFERROR(VLOOKUP($A66,[1]!Tabla_Numerador_VACUNADOS_ZBS,4,FALSE),0)</f>
        <v>1209</v>
      </c>
      <c r="C66" s="1">
        <v>2743</v>
      </c>
      <c r="D66" s="10">
        <f t="shared" ref="D66:D97" si="2">B66/C66</f>
        <v>0.44075829383886256</v>
      </c>
      <c r="F66" s="20"/>
    </row>
    <row r="67" spans="1:6" x14ac:dyDescent="0.3">
      <c r="A67" s="7" t="s">
        <v>127</v>
      </c>
      <c r="B67" s="4">
        <f>IFERROR(VLOOKUP($A67,[1]!Tabla_Numerador_VACUNADOS_ZBS,4,FALSE),0)</f>
        <v>819</v>
      </c>
      <c r="C67" s="1">
        <v>1870</v>
      </c>
      <c r="D67" s="10">
        <f t="shared" si="2"/>
        <v>0.43796791443850269</v>
      </c>
      <c r="F67" s="20"/>
    </row>
    <row r="68" spans="1:6" x14ac:dyDescent="0.3">
      <c r="A68" s="9" t="s">
        <v>113</v>
      </c>
      <c r="B68" s="4">
        <f>IFERROR(VLOOKUP($A68,[1]!Tabla_Numerador_VACUNADOS_ZBS,4,FALSE),0)</f>
        <v>216</v>
      </c>
      <c r="C68" s="2">
        <v>494</v>
      </c>
      <c r="D68" s="10">
        <f t="shared" si="2"/>
        <v>0.43724696356275305</v>
      </c>
      <c r="F68" s="20"/>
    </row>
    <row r="69" spans="1:6" x14ac:dyDescent="0.3">
      <c r="A69" s="9" t="s">
        <v>105</v>
      </c>
      <c r="B69" s="4">
        <f>IFERROR(VLOOKUP($A69,[1]!Tabla_Numerador_VACUNADOS_ZBS,4,FALSE),0)</f>
        <v>626</v>
      </c>
      <c r="C69" s="2">
        <v>1432</v>
      </c>
      <c r="D69" s="10">
        <f t="shared" si="2"/>
        <v>0.43715083798882681</v>
      </c>
      <c r="F69" s="20"/>
    </row>
    <row r="70" spans="1:6" x14ac:dyDescent="0.3">
      <c r="A70" s="7" t="s">
        <v>115</v>
      </c>
      <c r="B70" s="4">
        <f>IFERROR(VLOOKUP($A70,[1]!Tabla_Numerador_VACUNADOS_ZBS,4,FALSE),0)</f>
        <v>892</v>
      </c>
      <c r="C70" s="1">
        <v>2048</v>
      </c>
      <c r="D70" s="10">
        <f t="shared" si="2"/>
        <v>0.435546875</v>
      </c>
      <c r="F70" s="20"/>
    </row>
    <row r="71" spans="1:6" x14ac:dyDescent="0.3">
      <c r="A71" s="9" t="s">
        <v>122</v>
      </c>
      <c r="B71" s="4">
        <f>IFERROR(VLOOKUP($A71,[1]!Tabla_Numerador_VACUNADOS_ZBS,4,FALSE),0)</f>
        <v>1272</v>
      </c>
      <c r="C71" s="2">
        <v>2969</v>
      </c>
      <c r="D71" s="10">
        <f t="shared" si="2"/>
        <v>0.42842707982485684</v>
      </c>
      <c r="F71" s="20"/>
    </row>
    <row r="72" spans="1:6" x14ac:dyDescent="0.3">
      <c r="A72" s="9" t="s">
        <v>91</v>
      </c>
      <c r="B72" s="4">
        <f>IFERROR(VLOOKUP($A72,[1]!Tabla_Numerador_VACUNADOS_ZBS,4,FALSE),0)</f>
        <v>1347</v>
      </c>
      <c r="C72" s="2">
        <v>3188</v>
      </c>
      <c r="D72" s="10">
        <f t="shared" si="2"/>
        <v>0.42252195734002507</v>
      </c>
      <c r="F72" s="20"/>
    </row>
    <row r="73" spans="1:6" x14ac:dyDescent="0.3">
      <c r="A73" s="7" t="s">
        <v>114</v>
      </c>
      <c r="B73" s="4">
        <f>IFERROR(VLOOKUP($A73,[1]!Tabla_Numerador_VACUNADOS_ZBS,4,FALSE),0)</f>
        <v>606</v>
      </c>
      <c r="C73" s="1">
        <v>1469</v>
      </c>
      <c r="D73" s="10">
        <f t="shared" si="2"/>
        <v>0.41252552756977534</v>
      </c>
      <c r="F73" s="20"/>
    </row>
    <row r="74" spans="1:6" x14ac:dyDescent="0.3">
      <c r="A74" s="9" t="s">
        <v>106</v>
      </c>
      <c r="B74" s="4">
        <f>IFERROR(VLOOKUP($A74,[1]!Tabla_Numerador_VACUNADOS_ZBS,4,FALSE),0)</f>
        <v>1127</v>
      </c>
      <c r="C74" s="2">
        <v>2777</v>
      </c>
      <c r="D74" s="10">
        <f t="shared" si="2"/>
        <v>0.40583363341735684</v>
      </c>
      <c r="F74" s="20"/>
    </row>
    <row r="75" spans="1:6" x14ac:dyDescent="0.3">
      <c r="A75" s="9" t="s">
        <v>118</v>
      </c>
      <c r="B75" s="4">
        <f>IFERROR(VLOOKUP($A75,[1]!Tabla_Numerador_VACUNADOS_ZBS,4,FALSE),0)</f>
        <v>974</v>
      </c>
      <c r="C75" s="2">
        <v>2415</v>
      </c>
      <c r="D75" s="10">
        <f t="shared" si="2"/>
        <v>0.4033126293995859</v>
      </c>
      <c r="F75" s="20"/>
    </row>
    <row r="76" spans="1:6" x14ac:dyDescent="0.3">
      <c r="A76" s="7" t="s">
        <v>78</v>
      </c>
      <c r="B76" s="4">
        <f>IFERROR(VLOOKUP($A76,[1]!Tabla_Numerador_VACUNADOS_ZBS,4,FALSE),0)</f>
        <v>381</v>
      </c>
      <c r="C76" s="1">
        <v>953</v>
      </c>
      <c r="D76" s="10">
        <f t="shared" si="2"/>
        <v>0.39979013641133265</v>
      </c>
      <c r="F76" s="20"/>
    </row>
    <row r="77" spans="1:6" x14ac:dyDescent="0.3">
      <c r="A77" s="9" t="s">
        <v>116</v>
      </c>
      <c r="B77" s="4">
        <f>IFERROR(VLOOKUP($A77,[1]!Tabla_Numerador_VACUNADOS_ZBS,4,FALSE),0)</f>
        <v>515</v>
      </c>
      <c r="C77" s="2">
        <v>1339</v>
      </c>
      <c r="D77" s="10">
        <f t="shared" si="2"/>
        <v>0.38461538461538464</v>
      </c>
      <c r="F77" s="20"/>
    </row>
    <row r="78" spans="1:6" x14ac:dyDescent="0.3">
      <c r="A78" s="7" t="s">
        <v>112</v>
      </c>
      <c r="B78" s="4">
        <f>IFERROR(VLOOKUP($A78,[1]!Tabla_Numerador_VACUNADOS_ZBS,4,FALSE),0)</f>
        <v>491</v>
      </c>
      <c r="C78" s="1">
        <v>1296</v>
      </c>
      <c r="D78" s="10">
        <f t="shared" si="2"/>
        <v>0.37885802469135804</v>
      </c>
      <c r="F78" s="20"/>
    </row>
    <row r="79" spans="1:6" x14ac:dyDescent="0.3">
      <c r="A79" s="9" t="s">
        <v>131</v>
      </c>
      <c r="B79" s="4">
        <f>IFERROR(VLOOKUP($A79,[1]!Tabla_Numerador_VACUNADOS_ZBS,4,FALSE),0)</f>
        <v>486</v>
      </c>
      <c r="C79" s="2">
        <v>1286</v>
      </c>
      <c r="D79" s="10">
        <f t="shared" si="2"/>
        <v>0.37791601866251945</v>
      </c>
      <c r="F79" s="20"/>
    </row>
    <row r="80" spans="1:6" x14ac:dyDescent="0.3">
      <c r="A80" s="7" t="s">
        <v>129</v>
      </c>
      <c r="B80" s="4">
        <f>IFERROR(VLOOKUP($A80,[1]!Tabla_Numerador_VACUNADOS_ZBS,4,FALSE),0)</f>
        <v>465</v>
      </c>
      <c r="C80" s="1">
        <v>1241</v>
      </c>
      <c r="D80" s="10">
        <f t="shared" si="2"/>
        <v>0.37469782433521354</v>
      </c>
      <c r="F80" s="20"/>
    </row>
    <row r="81" spans="1:6" x14ac:dyDescent="0.3">
      <c r="A81" s="9" t="s">
        <v>71</v>
      </c>
      <c r="B81" s="4">
        <f>IFERROR(VLOOKUP($A81,[1]!Tabla_Numerador_VACUNADOS_ZBS,4,FALSE),0)</f>
        <v>669</v>
      </c>
      <c r="C81" s="2">
        <v>1787</v>
      </c>
      <c r="D81" s="10">
        <f t="shared" si="2"/>
        <v>0.37437045327364299</v>
      </c>
      <c r="F81" s="20"/>
    </row>
    <row r="82" spans="1:6" x14ac:dyDescent="0.3">
      <c r="A82" s="9" t="s">
        <v>96</v>
      </c>
      <c r="B82" s="4">
        <f>IFERROR(VLOOKUP($A82,[1]!Tabla_Numerador_VACUNADOS_ZBS,4,FALSE),0)</f>
        <v>874</v>
      </c>
      <c r="C82" s="2">
        <v>2343</v>
      </c>
      <c r="D82" s="10">
        <f t="shared" si="2"/>
        <v>0.37302603499786596</v>
      </c>
      <c r="F82" s="20"/>
    </row>
    <row r="83" spans="1:6" x14ac:dyDescent="0.3">
      <c r="A83" s="9" t="s">
        <v>117</v>
      </c>
      <c r="B83" s="4">
        <f>IFERROR(VLOOKUP($A83,[1]!Tabla_Numerador_VACUNADOS_ZBS,4,FALSE),0)</f>
        <v>692</v>
      </c>
      <c r="C83" s="2">
        <v>1938</v>
      </c>
      <c r="D83" s="10">
        <f t="shared" si="2"/>
        <v>0.35706914344685242</v>
      </c>
      <c r="F83" s="20"/>
    </row>
    <row r="84" spans="1:6" x14ac:dyDescent="0.3">
      <c r="A84" s="9" t="s">
        <v>128</v>
      </c>
      <c r="B84" s="4">
        <f>IFERROR(VLOOKUP($A84,[1]!Tabla_Numerador_VACUNADOS_ZBS,4,FALSE),0)</f>
        <v>442</v>
      </c>
      <c r="C84" s="2">
        <v>1260</v>
      </c>
      <c r="D84" s="10">
        <f t="shared" si="2"/>
        <v>0.35079365079365077</v>
      </c>
      <c r="F84" s="20"/>
    </row>
    <row r="85" spans="1:6" x14ac:dyDescent="0.3">
      <c r="A85" s="7" t="s">
        <v>121</v>
      </c>
      <c r="B85" s="4">
        <f>IFERROR(VLOOKUP($A85,[1]!Tabla_Numerador_VACUNADOS_ZBS,4,FALSE),0)</f>
        <v>1046</v>
      </c>
      <c r="C85" s="1">
        <v>3003</v>
      </c>
      <c r="D85" s="10">
        <f t="shared" si="2"/>
        <v>0.34831834831834829</v>
      </c>
      <c r="F85" s="20"/>
    </row>
    <row r="86" spans="1:6" x14ac:dyDescent="0.3">
      <c r="A86" s="7" t="s">
        <v>123</v>
      </c>
      <c r="B86" s="4">
        <f>IFERROR(VLOOKUP($A86,[1]!Tabla_Numerador_VACUNADOS_ZBS,4,FALSE),0)</f>
        <v>133</v>
      </c>
      <c r="C86" s="1">
        <v>382</v>
      </c>
      <c r="D86" s="10">
        <f t="shared" si="2"/>
        <v>0.34816753926701571</v>
      </c>
      <c r="F86" s="20"/>
    </row>
    <row r="87" spans="1:6" ht="15" thickBot="1" x14ac:dyDescent="0.35">
      <c r="A87" s="16" t="s">
        <v>0</v>
      </c>
      <c r="B87" s="17">
        <f>SUM(B2:B86)</f>
        <v>69221</v>
      </c>
      <c r="C87" s="18">
        <v>136712</v>
      </c>
      <c r="D87" s="14">
        <f t="shared" ref="D87" si="3">B87/C87</f>
        <v>0.50632716952425538</v>
      </c>
      <c r="F87" s="20"/>
    </row>
  </sheetData>
  <sortState ref="A2:D86">
    <sortCondition descending="1" ref="D2:D86"/>
  </sortState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0" sqref="E10"/>
    </sheetView>
  </sheetViews>
  <sheetFormatPr baseColWidth="10" defaultColWidth="11.44140625" defaultRowHeight="14.4" x14ac:dyDescent="0.3"/>
  <cols>
    <col min="1" max="1" width="45" style="6" bestFit="1" customWidth="1"/>
    <col min="2" max="2" width="19.109375" style="6" bestFit="1" customWidth="1"/>
    <col min="3" max="3" width="9.6640625" style="6" bestFit="1" customWidth="1"/>
    <col min="4" max="4" width="9.88671875" style="6" bestFit="1" customWidth="1"/>
    <col min="5" max="5" width="20.88671875" style="6" bestFit="1" customWidth="1"/>
    <col min="6" max="6" width="14.44140625" style="6" bestFit="1" customWidth="1"/>
    <col min="7" max="16384" width="11.44140625" style="6"/>
  </cols>
  <sheetData>
    <row r="1" spans="1:7" x14ac:dyDescent="0.3">
      <c r="A1" s="7"/>
      <c r="B1" s="1" t="s">
        <v>3</v>
      </c>
      <c r="C1" s="1" t="s">
        <v>2</v>
      </c>
      <c r="D1" s="8" t="s">
        <v>1</v>
      </c>
    </row>
    <row r="2" spans="1:7" x14ac:dyDescent="0.3">
      <c r="A2" s="9" t="s">
        <v>137</v>
      </c>
      <c r="B2" s="2">
        <f>IFERROR(VLOOKUP(A2,[1]!NumeradoresAreaEdades,4,FALSE),0)</f>
        <v>3189</v>
      </c>
      <c r="C2" s="2">
        <v>5223</v>
      </c>
      <c r="D2" s="10">
        <f t="shared" ref="D2:D11" si="0">B2/C2</f>
        <v>0.61056863871338307</v>
      </c>
      <c r="G2" s="5"/>
    </row>
    <row r="3" spans="1:7" x14ac:dyDescent="0.3">
      <c r="A3" s="9" t="s">
        <v>138</v>
      </c>
      <c r="B3" s="2">
        <f>IFERROR(VLOOKUP(A3,[1]!NumeradoresAreaEdades,4,FALSE),0)</f>
        <v>3189</v>
      </c>
      <c r="C3" s="2">
        <v>5553</v>
      </c>
      <c r="D3" s="10">
        <f t="shared" si="0"/>
        <v>0.57428417071853055</v>
      </c>
      <c r="G3" s="5"/>
    </row>
    <row r="4" spans="1:7" x14ac:dyDescent="0.3">
      <c r="A4" s="9" t="s">
        <v>139</v>
      </c>
      <c r="B4" s="2">
        <f>IFERROR(VLOOKUP(A4,[1]!NumeradoresAreaEdades,4,FALSE),0)</f>
        <v>13051</v>
      </c>
      <c r="C4" s="2">
        <v>23511</v>
      </c>
      <c r="D4" s="10">
        <f t="shared" si="0"/>
        <v>0.55510186721109267</v>
      </c>
      <c r="G4" s="5"/>
    </row>
    <row r="5" spans="1:7" x14ac:dyDescent="0.3">
      <c r="A5" s="9" t="s">
        <v>136</v>
      </c>
      <c r="B5" s="2">
        <f>IFERROR(VLOOKUP(A5,[1]!NumeradoresAreaEdades,4,FALSE),0)</f>
        <v>9427</v>
      </c>
      <c r="C5" s="2">
        <v>17541</v>
      </c>
      <c r="D5" s="10">
        <f t="shared" si="0"/>
        <v>0.53742660053588731</v>
      </c>
      <c r="G5" s="5"/>
    </row>
    <row r="6" spans="1:7" x14ac:dyDescent="0.3">
      <c r="A6" s="9" t="s">
        <v>140</v>
      </c>
      <c r="B6" s="2">
        <f>IFERROR(VLOOKUP(A6,[1]!NumeradoresAreaEdades,4,FALSE),0)</f>
        <v>9087</v>
      </c>
      <c r="C6" s="2">
        <v>17721</v>
      </c>
      <c r="D6" s="10">
        <f t="shared" si="0"/>
        <v>0.51278144574233964</v>
      </c>
      <c r="G6" s="5"/>
    </row>
    <row r="7" spans="1:7" x14ac:dyDescent="0.3">
      <c r="A7" s="9" t="s">
        <v>142</v>
      </c>
      <c r="B7" s="2">
        <f>IFERROR(VLOOKUP(A7,[1]!NumeradoresAreaEdades,4,FALSE),0)</f>
        <v>2336</v>
      </c>
      <c r="C7" s="2">
        <v>4688</v>
      </c>
      <c r="D7" s="10">
        <f t="shared" si="0"/>
        <v>0.49829351535836175</v>
      </c>
    </row>
    <row r="8" spans="1:7" x14ac:dyDescent="0.3">
      <c r="A8" s="9" t="s">
        <v>134</v>
      </c>
      <c r="B8" s="2">
        <f>IFERROR(VLOOKUP(A8,[1]!NumeradoresAreaEdades,4,FALSE),0)</f>
        <v>12118</v>
      </c>
      <c r="C8" s="2">
        <v>25126</v>
      </c>
      <c r="D8" s="10">
        <f t="shared" si="0"/>
        <v>0.48228926211892065</v>
      </c>
      <c r="G8" s="5"/>
    </row>
    <row r="9" spans="1:7" x14ac:dyDescent="0.3">
      <c r="A9" s="9" t="s">
        <v>135</v>
      </c>
      <c r="B9" s="2">
        <f>IFERROR(VLOOKUP(A9,[1]!NumeradoresAreaEdades,4,FALSE),0)</f>
        <v>11860</v>
      </c>
      <c r="C9" s="2">
        <v>25178</v>
      </c>
      <c r="D9" s="10">
        <f t="shared" si="0"/>
        <v>0.47104615140201761</v>
      </c>
      <c r="G9" s="5"/>
    </row>
    <row r="10" spans="1:7" ht="15" thickBot="1" x14ac:dyDescent="0.35">
      <c r="A10" s="22" t="s">
        <v>141</v>
      </c>
      <c r="B10" s="24">
        <f>IFERROR(VLOOKUP(A10,[1]!NumeradoresAreaEdades,4,FALSE),0)</f>
        <v>4964</v>
      </c>
      <c r="C10" s="24">
        <v>12171</v>
      </c>
      <c r="D10" s="27">
        <f t="shared" si="0"/>
        <v>0.40785473666913152</v>
      </c>
      <c r="G10" s="5"/>
    </row>
    <row r="11" spans="1:7" x14ac:dyDescent="0.3">
      <c r="A11" s="21" t="s">
        <v>0</v>
      </c>
      <c r="B11" s="23">
        <f>SUM(B1:B10)</f>
        <v>69221</v>
      </c>
      <c r="C11" s="25">
        <v>136712</v>
      </c>
      <c r="D11" s="26">
        <f t="shared" si="0"/>
        <v>0.50632716952425538</v>
      </c>
      <c r="G11" s="5"/>
    </row>
    <row r="12" spans="1:7" x14ac:dyDescent="0.3">
      <c r="G12" s="5"/>
    </row>
  </sheetData>
  <sortState ref="A2:D11">
    <sortCondition descending="1" ref="D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Nacidos en 2024-25- municipios</vt:lpstr>
      <vt:lpstr>Nacidos en 2016-23 - municipios</vt:lpstr>
      <vt:lpstr>Nacidos en 2016-2025 - munici </vt:lpstr>
      <vt:lpstr>Nacidos 2024-2025 - ZBS</vt:lpstr>
      <vt:lpstr>Nacidos 2016-2023 - ZBS </vt:lpstr>
      <vt:lpstr>Nacidos 2016-2025 - ZBS</vt:lpstr>
      <vt:lpstr>Nacidos 2016-2025 - áreas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GERMAN ROSA MARTINEZ</cp:lastModifiedBy>
  <dcterms:created xsi:type="dcterms:W3CDTF">2023-10-09T07:51:40Z</dcterms:created>
  <dcterms:modified xsi:type="dcterms:W3CDTF">2026-01-19T08:06:27Z</dcterms:modified>
</cp:coreProperties>
</file>